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namedSheetViews/namedSheetView1.xml" ContentType="application/vnd.ms-excel.namedsheetviews+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schubergphilis1.sharepoint.com/sites/TrustAcceleratorTeam/Shared Documents/Onderzoek en artikelen/Digital Operational Resilience Act (DORA)/DORA NOREA X SBP - paper/"/>
    </mc:Choice>
  </mc:AlternateContent>
  <xr:revisionPtr revIDLastSave="1232" documentId="8_{62EAEC0F-77DF-47DB-A9B5-02F22C23519A}" xr6:coauthVersionLast="47" xr6:coauthVersionMax="47" xr10:uidLastSave="{8718F8C1-B8C8-4DE5-9293-9381A3CD74BB}"/>
  <bookViews>
    <workbookView xWindow="-120" yWindow="-120" windowWidth="38640" windowHeight="21120" tabRatio="955" activeTab="5" xr2:uid="{99023A31-833C-DB4F-9CFC-75A47E6D1AFF}"/>
  </bookViews>
  <sheets>
    <sheet name="DORA in control (incl DNB GP)" sheetId="1" state="hidden" r:id="rId1"/>
    <sheet name="Version control &amp; license use" sheetId="17" r:id="rId2"/>
    <sheet name="DORA in Control Circle" sheetId="15" r:id="rId3"/>
    <sheet name="DORA in Control Dashboard" sheetId="12" r:id="rId4"/>
    <sheet name="DNB Maturity Model" sheetId="11" r:id="rId5"/>
    <sheet name="DORA in Control" sheetId="4" r:id="rId6"/>
    <sheet name="DORA in control and DNB 58 GP" sheetId="32" r:id="rId7"/>
    <sheet name="DNB 58 Good Practices (NL)" sheetId="28" r:id="rId8"/>
    <sheet name="DORA L1 Framework Financials" sheetId="5" r:id="rId9"/>
    <sheet name="DORA RTS IM (Major Incidents)" sheetId="22" r:id="rId10"/>
    <sheet name="DORA RTS RM requirements" sheetId="8" r:id="rId11"/>
    <sheet name="DORA RTS RM review template" sheetId="24" r:id="rId12"/>
    <sheet name="DORA RTS TPPM requirements" sheetId="9" r:id="rId13"/>
    <sheet name="DORA RTS SCM requirements" sheetId="19" r:id="rId14"/>
    <sheet name="RTS and ITS MIR requirements" sheetId="31" r:id="rId15"/>
  </sheets>
  <definedNames>
    <definedName name="_xlnm._FilterDatabase" localSheetId="7" hidden="1">'DNB 58 Good Practices (NL)'!$A$2:$F$66</definedName>
    <definedName name="_xlnm._FilterDatabase" localSheetId="5" hidden="1">'DORA in Control'!$A$1:$U$96</definedName>
    <definedName name="_xlnm._FilterDatabase" localSheetId="8" hidden="1">'DORA L1 Framework Financials'!$B$2:$H$189</definedName>
    <definedName name="_xlnm._FilterDatabase" localSheetId="10" hidden="1">'DORA RTS RM requirements'!$B$5:$I$76</definedName>
    <definedName name="_xlnm._FilterDatabase" localSheetId="12" hidden="1">'DORA RTS TPPM requirements'!$B$6:$D$29</definedName>
    <definedName name="_xlnm.Print_Area" localSheetId="5">'DORA in Control'!$A:$H</definedName>
    <definedName name="_xlnm.Print_Titles" localSheetId="5">'DORA in Control'!$1:$1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2" l="1"/>
  <c r="K5" i="32" s="1"/>
  <c r="I5" i="32"/>
  <c r="I16" i="32" s="1"/>
  <c r="J5" i="32"/>
  <c r="H6" i="32"/>
  <c r="H17" i="32" s="1"/>
  <c r="I6" i="32"/>
  <c r="I17" i="32" s="1"/>
  <c r="J6" i="32"/>
  <c r="J13" i="32" s="1"/>
  <c r="K6" i="32"/>
  <c r="H7" i="32"/>
  <c r="K7" i="32" s="1"/>
  <c r="I7" i="32"/>
  <c r="J7" i="32"/>
  <c r="H8" i="32"/>
  <c r="I8" i="32"/>
  <c r="J8" i="32"/>
  <c r="K8" i="32"/>
  <c r="I19" i="32" s="1"/>
  <c r="H9" i="32"/>
  <c r="I9" i="32"/>
  <c r="J9" i="32"/>
  <c r="H10" i="32"/>
  <c r="H21" i="32" s="1"/>
  <c r="I10" i="32"/>
  <c r="I21" i="32" s="1"/>
  <c r="J10" i="32"/>
  <c r="J21" i="32" s="1"/>
  <c r="K10" i="32"/>
  <c r="H11" i="32"/>
  <c r="K11" i="32" s="1"/>
  <c r="J22" i="32" s="1"/>
  <c r="I11" i="32"/>
  <c r="J11" i="32"/>
  <c r="H12" i="32"/>
  <c r="I12" i="32"/>
  <c r="J12" i="32"/>
  <c r="K12" i="32"/>
  <c r="J23" i="32" s="1"/>
  <c r="J19" i="32"/>
  <c r="H23" i="32"/>
  <c r="I23" i="32"/>
  <c r="I18" i="32" l="1"/>
  <c r="H18" i="32"/>
  <c r="J18" i="32"/>
  <c r="H20" i="32"/>
  <c r="I22" i="32"/>
  <c r="J16" i="32"/>
  <c r="H16" i="32"/>
  <c r="H13" i="32"/>
  <c r="J17" i="32"/>
  <c r="K9" i="32"/>
  <c r="H19" i="32"/>
  <c r="I13" i="32"/>
  <c r="H22" i="32"/>
  <c r="R4"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R3" i="4"/>
  <c r="R9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6" i="4"/>
  <c r="R2" i="4"/>
  <c r="Q21" i="4"/>
  <c r="Q59" i="4"/>
  <c r="Q68" i="4"/>
  <c r="Q67" i="4"/>
  <c r="Q66" i="4"/>
  <c r="F105" i="4" l="1"/>
  <c r="I20" i="32"/>
  <c r="J20" i="32"/>
  <c r="K13" i="32"/>
  <c r="J24" i="32" s="1"/>
  <c r="D103" i="4"/>
  <c r="F107" i="4"/>
  <c r="G104" i="4"/>
  <c r="G103" i="4"/>
  <c r="D107" i="4"/>
  <c r="D104" i="4"/>
  <c r="D109" i="4"/>
  <c r="D106" i="4"/>
  <c r="D108" i="4"/>
  <c r="D105" i="4"/>
  <c r="E105" i="4"/>
  <c r="E103" i="4"/>
  <c r="E107" i="4"/>
  <c r="E109" i="4"/>
  <c r="E104" i="4"/>
  <c r="F103" i="4"/>
  <c r="F104" i="4"/>
  <c r="F109" i="4"/>
  <c r="G107" i="4"/>
  <c r="G109" i="4"/>
  <c r="G105" i="4"/>
  <c r="D102" i="4"/>
  <c r="Q90" i="4"/>
  <c r="Q89" i="4"/>
  <c r="Q88" i="4"/>
  <c r="Q87" i="4"/>
  <c r="U2" i="4"/>
  <c r="G102" i="4" s="1"/>
  <c r="T2" i="4"/>
  <c r="F102" i="4" s="1"/>
  <c r="S2" i="4"/>
  <c r="E102" i="4" s="1"/>
  <c r="Q4" i="4"/>
  <c r="Q5" i="4"/>
  <c r="Q6" i="4"/>
  <c r="Q7" i="4"/>
  <c r="Q9" i="4"/>
  <c r="Q11" i="4"/>
  <c r="Q12" i="4"/>
  <c r="Q13" i="4"/>
  <c r="Q16" i="4"/>
  <c r="Q17" i="4"/>
  <c r="Q19" i="4"/>
  <c r="Q22" i="4"/>
  <c r="Q23" i="4"/>
  <c r="Q24" i="4"/>
  <c r="Q25" i="4"/>
  <c r="Q27" i="4"/>
  <c r="Q28" i="4"/>
  <c r="Q29" i="4"/>
  <c r="Q30" i="4"/>
  <c r="Q31" i="4"/>
  <c r="Q32" i="4"/>
  <c r="Q33" i="4"/>
  <c r="Q35" i="4"/>
  <c r="Q38" i="4"/>
  <c r="Q39" i="4"/>
  <c r="Q41" i="4"/>
  <c r="Q42" i="4"/>
  <c r="Q43" i="4"/>
  <c r="Q44" i="4"/>
  <c r="Q45" i="4"/>
  <c r="Q46" i="4"/>
  <c r="Q47" i="4"/>
  <c r="Q48" i="4"/>
  <c r="Q49" i="4"/>
  <c r="Q50" i="4"/>
  <c r="Q51" i="4"/>
  <c r="Q52" i="4"/>
  <c r="Q53" i="4"/>
  <c r="Q54" i="4"/>
  <c r="Q55" i="4"/>
  <c r="Q56" i="4"/>
  <c r="Q57" i="4"/>
  <c r="Q58" i="4"/>
  <c r="Q60" i="4"/>
  <c r="Q61" i="4"/>
  <c r="Q62" i="4"/>
  <c r="Q64" i="4"/>
  <c r="Q65" i="4"/>
  <c r="Q69" i="4"/>
  <c r="Q70" i="4"/>
  <c r="Q71" i="4"/>
  <c r="Q72" i="4"/>
  <c r="Q73" i="4"/>
  <c r="Q74" i="4"/>
  <c r="Q75" i="4"/>
  <c r="Q76" i="4"/>
  <c r="Q80" i="4"/>
  <c r="Q81" i="4"/>
  <c r="Q82" i="4"/>
  <c r="Q83" i="4"/>
  <c r="Q84" i="4"/>
  <c r="Q85" i="4"/>
  <c r="Q86" i="4"/>
  <c r="Q91" i="4"/>
  <c r="Q92" i="4"/>
  <c r="Q93" i="4"/>
  <c r="Q94" i="4"/>
  <c r="Q95" i="4"/>
  <c r="Q96" i="4"/>
  <c r="Q2" i="4"/>
  <c r="H24" i="32" l="1"/>
  <c r="I24" i="32"/>
  <c r="G108" i="4"/>
  <c r="I83" i="12" s="1"/>
  <c r="G106" i="4"/>
  <c r="E106" i="4"/>
  <c r="G81" i="12" s="1"/>
  <c r="D81" i="12"/>
  <c r="J81" i="12"/>
  <c r="E108" i="4"/>
  <c r="F106" i="4"/>
  <c r="F108" i="4"/>
  <c r="C8" i="32" l="1"/>
  <c r="C6" i="32"/>
  <c r="C7" i="32"/>
  <c r="H48" i="12"/>
  <c r="L48" i="12" s="1"/>
  <c r="H43" i="12"/>
  <c r="L43" i="12" s="1"/>
  <c r="D83" i="12"/>
  <c r="H45" i="12"/>
  <c r="L45" i="12" s="1"/>
  <c r="F83" i="12"/>
  <c r="H44" i="12"/>
  <c r="L44" i="12" s="1"/>
  <c r="E83" i="12"/>
  <c r="H46" i="12"/>
  <c r="L46" i="12" s="1"/>
  <c r="G83" i="12"/>
  <c r="F46" i="12"/>
  <c r="J46" i="12" s="1"/>
  <c r="H47" i="12"/>
  <c r="L47" i="12" s="1"/>
  <c r="H83" i="12"/>
  <c r="H49" i="12"/>
  <c r="L49" i="12" s="1"/>
  <c r="J83" i="12"/>
  <c r="H42" i="12"/>
  <c r="L42" i="12" s="1"/>
  <c r="C83" i="12"/>
  <c r="G44" i="12"/>
  <c r="K44" i="12" s="1"/>
  <c r="E82" i="12"/>
  <c r="G42" i="12"/>
  <c r="K42" i="12" s="1"/>
  <c r="C82" i="12"/>
  <c r="G49" i="12"/>
  <c r="K49" i="12" s="1"/>
  <c r="J82" i="12"/>
  <c r="G47" i="12"/>
  <c r="K47" i="12" s="1"/>
  <c r="H82" i="12"/>
  <c r="G46" i="12"/>
  <c r="K46" i="12" s="1"/>
  <c r="G82" i="12"/>
  <c r="G48" i="12"/>
  <c r="K48" i="12" s="1"/>
  <c r="I82" i="12"/>
  <c r="G45" i="12"/>
  <c r="K45" i="12" s="1"/>
  <c r="F82" i="12"/>
  <c r="F49" i="12"/>
  <c r="J49" i="12" s="1"/>
  <c r="G43" i="12"/>
  <c r="K43" i="12" s="1"/>
  <c r="D82" i="12"/>
  <c r="F43" i="12"/>
  <c r="J43" i="12" s="1"/>
  <c r="F81" i="12"/>
  <c r="F45" i="12"/>
  <c r="J45" i="12" s="1"/>
  <c r="D80" i="12"/>
  <c r="E43" i="12"/>
  <c r="I43" i="12" s="1"/>
  <c r="I81" i="12"/>
  <c r="F48" i="12"/>
  <c r="J48" i="12" s="1"/>
  <c r="I80" i="12"/>
  <c r="E48" i="12"/>
  <c r="I48" i="12" s="1"/>
  <c r="F80" i="12"/>
  <c r="E45" i="12"/>
  <c r="I45" i="12" s="1"/>
  <c r="C80" i="12"/>
  <c r="E42" i="12"/>
  <c r="I42" i="12" s="1"/>
  <c r="J80" i="12"/>
  <c r="E49" i="12"/>
  <c r="I49" i="12" s="1"/>
  <c r="F42" i="12"/>
  <c r="J42" i="12" s="1"/>
  <c r="C81" i="12"/>
  <c r="E81" i="12"/>
  <c r="F44" i="12"/>
  <c r="J44" i="12" s="1"/>
  <c r="G80" i="12"/>
  <c r="E46" i="12"/>
  <c r="I46" i="12" s="1"/>
  <c r="H81" i="12"/>
  <c r="F47" i="12"/>
  <c r="J47" i="12" s="1"/>
  <c r="H80" i="12"/>
  <c r="E47" i="12"/>
  <c r="I47" i="12" s="1"/>
  <c r="E80" i="12"/>
  <c r="E44" i="12"/>
  <c r="I44" i="12" s="1"/>
  <c r="C9" i="32" l="1"/>
  <c r="D7" i="32" s="1"/>
  <c r="D6" i="32"/>
  <c r="D8" i="32"/>
</calcChain>
</file>

<file path=xl/sharedStrings.xml><?xml version="1.0" encoding="utf-8"?>
<sst xmlns="http://schemas.openxmlformats.org/spreadsheetml/2006/main" count="4202" uniqueCount="1259">
  <si>
    <t>Domain</t>
  </si>
  <si>
    <t>Control ID</t>
  </si>
  <si>
    <t>Control name</t>
  </si>
  <si>
    <t>Control description - The institution has a process in place to
ensure at least the following:</t>
  </si>
  <si>
    <t>DORA specific attention points</t>
  </si>
  <si>
    <t>Related DORA articles</t>
  </si>
  <si>
    <t>Governance</t>
  </si>
  <si>
    <t>1.1</t>
  </si>
  <si>
    <t>Information security plan</t>
  </si>
  <si>
    <t>▪ Requirements regarding the availability, integrity and confidentiality of information are based on business objectives, operational processes, risk and compliance and are translated into an information security policy and, consequently, an information
security plan.
▪ The information security policy and plan are tied to the institution’s operational strategy as well as to its nature and size (proportionality).
▪ The information security policy addresses the institution’s resilience against cyberthreats.
▪ The information security policy is updated on a regular basis and shared with internal and external stakeholders.
▪ The institution monitors the execution of the information security plan.
▪ Duties and responsibilities concerning the above areas are assigned to first-line, second-line and third-line of defence functions, and formal reporting lines are set up.</t>
  </si>
  <si>
    <t>1.2</t>
  </si>
  <si>
    <t>IT policies management</t>
  </si>
  <si>
    <t xml:space="preserve">▪ Measures derived from the information security policy and plan are part of standardised, predictable  IT working processes (sound business and IT operations). 
▪ IT working processes and procedures ensure controlled IT system development, acquisition of secure hardware and software from reliable sources, data processing and storage, IT system maintenance and IT support.
▪ Emergency procedures are in place to deal with non-standard situations.
</t>
  </si>
  <si>
    <t>2.1</t>
  </si>
  <si>
    <t>Enterprise Information architecture model</t>
  </si>
  <si>
    <t>▪ Operational processes and IT systems are set up in line with the institution’s information architecture,  which in any case addresses the following:
- Vision on information services;
- Target architecture of IT systems and processes;
- Cybersecurity and privacy requirements;
- System and data classification;
- Rationalisation of current IT systems; phasing out legacy IT systems and systems that are vulnerable to cyberthreats.
▪ Duties and responsibilities concerning the above areas are assigned to first-line, second-line and 
third-line functions, and formal reporting lines are set up.</t>
  </si>
  <si>
    <t>2.2</t>
  </si>
  <si>
    <t>Data classification scheme</t>
  </si>
  <si>
    <t xml:space="preserve">▪ The institution’s management has established the ownership of systems and data.
▪ The institution has established a classification policy. 
▪ Based on a risk analysis, the institution has classified its IT systems and data in categories reflecting the degree of availability, integrity and confidentiality of these systems and data. 
▪ The institution uses a classification table listing the relevant security controls for data access, encryption, storage, retention and cleansing, for example. 
▪ The institution regularly checks whether its employees comply with the classification policy. 
</t>
  </si>
  <si>
    <t>3.1</t>
  </si>
  <si>
    <t>Monitor future trends and regulations</t>
  </si>
  <si>
    <t xml:space="preserve">▪ The institution monitors trends in the sector, e.g. in the area of cybersecurity.
▪ The institution receives timely information about cyberthreats (threat intelligence).
▪ The potential impact of these trends and threats is assessed and appropriate measures are taken to mitigate any risks ensuing from them.
</t>
  </si>
  <si>
    <t>3.2</t>
  </si>
  <si>
    <t>Technology standards</t>
  </si>
  <si>
    <t xml:space="preserve">▪ The institution works according to generally accepted technical standards in the area of information security and cybersecurity. These are tailored to the nature and the size of the institution.
▪ Employees are informed of the requirement to work according to set standards and they are aware of the standards that are relevant to their work.
▪ New IT systems and changes to existing IT systems comply with the established standards.
▪ The institution monitors whether the established standards are complied with.
</t>
  </si>
  <si>
    <t xml:space="preserve">Risk management cycle </t>
  </si>
  <si>
    <t>4.1</t>
  </si>
  <si>
    <t>IT risk management framework</t>
  </si>
  <si>
    <t xml:space="preserve">▪ The institution develops and maintains an IT Risk Management Framework.
▪ The IT Risk Management Framework is in line with the institution’s general Risk Management Framework. 
▪ The institution addresses information security and cybersecurity risks in its IT Risk Management Framework.
▪ The institution has established and laid down its risk tolerances regarding information security and cybersecurity.
</t>
  </si>
  <si>
    <t>4.2</t>
  </si>
  <si>
    <t>Risk assessment</t>
  </si>
  <si>
    <t>▪ The institution periodically carries out IT risk analyses based on qualitative and quantitative  methods. 
▪ creating an overview of the opportunities and impact associated with the inherent risks and  residual risks related to information security. 
▪ Current cyberthreats are included in these IT risk analyses.
▪ Residual risks are reported for (temporary) approval to the management level that is relevant to the  nature and scale of these residual risks.
▪ Accepted residual risks are reassessed for acceptance on a periodical basis if they are outside  the institution’s risk tolerance limits.
▪ Duties and responsibilities concerning the above areas are assigned to first-line, second-line and  third-line functions, and formal reporting lines are set up.</t>
  </si>
  <si>
    <t>4.3</t>
  </si>
  <si>
    <t>Maintenance and monitoring of a risk action plan</t>
  </si>
  <si>
    <t xml:space="preserve">▪ The institution drafts a risk action plan for unacceptable risks, detailing the institution’s risk response. 
▪ The risk action plan describes any residual risks and includes compensatory measures.
▪ Residual cybersecurity risks are part of the institution’s risk action plan. 
▪ The risk action plan is approved at a management level that is appropriate to the nature and scale of 
the residual risks.
▪ The risk action plan is up to date and follow-up of actions is monitored.
</t>
  </si>
  <si>
    <t>Organisation</t>
  </si>
  <si>
    <t>5.1</t>
  </si>
  <si>
    <t>Responsibility for risk, security and compliance</t>
  </si>
  <si>
    <t xml:space="preserve">▪ Ultimate responsibility for managing information security and cybersecurity risks rests with the institution’s highest management level.
▪ The duties and responsibilities of the risk management and information security functions are formalised and documented.
▪ The institution’s employees are aware that they are responsible for maintaining compliance with security processes and procedures.
</t>
  </si>
  <si>
    <t>5.2</t>
  </si>
  <si>
    <t>Management of information security</t>
  </si>
  <si>
    <t>▪ The institution has established a Plan-Do-Check Act cycle for managing its information security and cybersecurity risks.
▪ The execution of the cycle is risk-based, aligned to the institution’s objectives and in accordance with the institution’s risk tolerance limits. 
▪ The 1st, 2nd and 3rd line are actively involved in establishing and executing the Plan-Do-Check-Act cycle for managing information security and cybersecurity risks, and formal reporting lines are set up.</t>
  </si>
  <si>
    <t>6.1</t>
  </si>
  <si>
    <t>Data and system ownership</t>
  </si>
  <si>
    <t xml:space="preserve">▪ The institution has clearly allocated the ownership of the data and information systems that it uses in its operational management.
▪ Data and information systems are classified by the relevant system owner. Control measures are established in accordance with this classification. See control measure 2.2.
</t>
  </si>
  <si>
    <t>7.1</t>
  </si>
  <si>
    <t>Segregation of duties</t>
  </si>
  <si>
    <t>▪ The segregation of duties is based on the institution’s AO/IC structure. 
▪ The detailed segregation of duties is based on a risk analysis and implemented and approved by the institution’s senior management.
▪ Segregation of duties is defined and implemented based on the principles of need-to-know and least privileged, and critical duties and functions are performed by more than one individual.
▪ Relevant procedures with respect to segregation of duties are assessed and reviewed on a regular basis. 
▪ Duties and responsibilities concerning the above areas are assigned to first-line, second-line and third-line of defence functions, and formal reporting lines are set up.</t>
  </si>
  <si>
    <t>People</t>
  </si>
  <si>
    <t>8.1</t>
  </si>
  <si>
    <t>Personnel recruitment and retention</t>
  </si>
  <si>
    <t xml:space="preserve">▪ The institution recruits personnel with knowledge of information security and cybersecurity, which is consistent with its ambition and its risk profile.
▪ The institution invests in education and training to keep its employees’ knowledge of information security and cybersecurity up-to-date.
</t>
  </si>
  <si>
    <t>8.2</t>
  </si>
  <si>
    <t>Personnel competences</t>
  </si>
  <si>
    <t xml:space="preserve">▪ Employees’ and policymakers’ knowledge and competencies in the area of information security and cybersecurity are consistent with the institutions (digital) ambitions.
▪ There are regular assessments for establishing the extent to which employees’ and policymakers’ knowledge and competencies in the area of information security and cybersecurity are (still) consistent with the institution’s (digital) ambitions.
</t>
  </si>
  <si>
    <t>8.3</t>
  </si>
  <si>
    <t>Dependence upon individuals</t>
  </si>
  <si>
    <t xml:space="preserve">▪ The institution has made an inventory of the processes/activities that are critical for its business operations where it is dependent on a limited number of employees.
▪ On the basis of a risk analysis, the institution has determined where dependence on individuals exceeds its risk tolerance.
▪ The institution has taken measures to ensure it limits excessive dependence on individuals to within its risk tolerance threshold.
</t>
  </si>
  <si>
    <t>8.4</t>
  </si>
  <si>
    <t>Personnel clearance procedures</t>
  </si>
  <si>
    <t xml:space="preserve">▪ Before their appointment, employees are screened based on the risk profile of their job.
▪ They are also regularly screened during their employment.
▪ The above applies to both permanent and temporary employees.
</t>
  </si>
  <si>
    <t>8.5</t>
  </si>
  <si>
    <t>Job change and termination</t>
  </si>
  <si>
    <t xml:space="preserve">▪ If personnel change position then IT system rights are changed as quickly as possible. If employees are no longer entitled to access rights in a new position, these are revoked immediately.
▪ On release from employment, rights system and processes rights are revoked immediately. There must also be due attention for access rights to systems / services that are outside the purview of the institution, such as internet portals or cloud applications to which the (former) employee is subscribed through the institution.
</t>
  </si>
  <si>
    <t>9.1</t>
  </si>
  <si>
    <t>Knowledge transfer to end users</t>
  </si>
  <si>
    <t xml:space="preserve">▪ Employees have the knowledge and expertise to correctly use the IT applications and systems, in accordance with the institution’s procedures and operating instructions.
▪ Employees know how information technology supports their critical business processes, and are aware of technology-related risks linked to information security and cybersecurity. Employees apply this knowledge in their day-to-day activities.
</t>
  </si>
  <si>
    <t>9.2</t>
  </si>
  <si>
    <t>Knowledge transfer to operations and support staff</t>
  </si>
  <si>
    <t xml:space="preserve">▪ IT employees have knowledge and expertise to develop, acquire implement and administer applications and systems in accordance with the institution’s procedures and operating instructions.
▪ IT employees know how information technology supports their critical business processes, and are aware of technology-related risks linked to information security and cybersecurity. IT employees apply this knowledge in their day-to-day activities.
▪ IT employees actively use their specialised knowledge to identify information security risks and cyberthreats and to take appropriate measures to manage them.
</t>
  </si>
  <si>
    <t>9.3</t>
  </si>
  <si>
    <t>Employee awareness</t>
  </si>
  <si>
    <t xml:space="preserve">▪ Guidelines and codes of conduct relating to information security and cybersecurity are in place. Employees at all levels of the institution are familiar with these.
▪ Raising security awareness is part of the information security policy, which also sets out a security awareness programme with explicit attention to cybersecurity risks.
▪ Basic knowledge of information security and cyberthreats is widespread among the institution and executive management.
▪ Management and employees know how to act when they suspect there are risks in the area of information security and cybersecurity.
</t>
  </si>
  <si>
    <t>Processes</t>
  </si>
  <si>
    <t>10.1</t>
  </si>
  <si>
    <t>Change standards and procedures</t>
  </si>
  <si>
    <t xml:space="preserve">▪ Changes in IT applications, IT infrastructure, IT processes and critical system institutions follow a  standardised and controlled path.
▪ Duties and responsibilities are set out relating to the review and approval of change requests.
▪ Changes (including security patches) are prioritised.
▪ The impact and risks from changes to information security and cybersecurity are estimated before the 
change is implemented.
▪ Security experts are involved in the review of changes that affect information security measures.
▪ Changes in critical systems and infrastructure are not requested, approved and implemented by one and the same person (segregation of duties).
▪ Changes are registered (audit trail) and evaluated.
</t>
  </si>
  <si>
    <t>10.2</t>
  </si>
  <si>
    <t>Impact assessment, prioritisation and authorisation</t>
  </si>
  <si>
    <t xml:space="preserve">▪ The impact of change requests on operational IT systems is assessed.
▪ Consequences for information security and for cybersecurity are taken into consideration during the decision-making process for change requests.
</t>
  </si>
  <si>
    <t>10.3</t>
  </si>
  <si>
    <t>Test environment</t>
  </si>
  <si>
    <t>▪ Criteria for the protection of test data are set out and followed.
▪ Access to test and production IT systems is strictly separated; test and production data are not mixed.
▪ The institution has an environment available where it can test the effectiveness of the security measures.
▪ Duties and responsibilities concerning the above areas are assigned to first-line, second-line and 
third-line functions, and formal reporting lines are set up.</t>
  </si>
  <si>
    <t>10.4</t>
  </si>
  <si>
    <t>Testing of changes</t>
  </si>
  <si>
    <t>▪ Changes to IT infrastructure and IT applications are tested before use (production).
▪ The tests are carried out according to a test plan, which sets out the acceptance criteria for information security and IT performance.
▪ Based on the risk assessment, changed IT systems are scanned for their vulnerabilities to cyberthreats.
▪ Duties and responsibilities concerning the above areas are assigned to first-line, second-line and  third-line functions, and formal reporting lines are set up.</t>
  </si>
  <si>
    <t>10.5</t>
  </si>
  <si>
    <t>Promotion to production</t>
  </si>
  <si>
    <t xml:space="preserve">▪ There is controlled transfer of changes in production systems.
▪ The most important parties involved in system changes, such as users, system owner, functional and technical administrators are involved in the approval process.
▪ Based on a risk analysis, the institution determines whether a new system is required, or a modified system operating in parallel to the legacy system. If risky adjustments are required, the institution has a fall-back plan.
</t>
  </si>
  <si>
    <t>11.1</t>
  </si>
  <si>
    <t>IT continuity plans</t>
  </si>
  <si>
    <t xml:space="preserve">▪ The institution has prepared a continuity plan to limit the impact of a major disruption on the key operational functions and processes.
▪ Alternative processing and recovery options for all critical IT services are available.
▪ The IT continuity plan takes into account the continuity of cybersecurity measures and the uninterrupted continuation of the information security functions during disruptions and cyberattacks.
▪ The IT continuity plan addresses resilience against DDoS attacks.
▪ Crisis management is set up, including the related communication protocols.
</t>
  </si>
  <si>
    <t>11.2</t>
  </si>
  <si>
    <t>Testing of the IT continuity plan</t>
  </si>
  <si>
    <t xml:space="preserve">▪ Regular testing of the IT continuity plan to ensure effective recovery of IT systems, resolution of shortcomings and continued relevance of the plan.
▪ Testing of resilience against DDoS attacks and other cyberattacks with an impact on availability.
▪ Testing of continuity measures covers the entire chain of systems and applications that support critical business processes.
</t>
  </si>
  <si>
    <t>11.3</t>
  </si>
  <si>
    <t>Offsite backup storage</t>
  </si>
  <si>
    <t xml:space="preserve">▪ The institution has more than one location for storage of the data that is required for sound operational management.
▪ The risk profile of the locations must be such that any calamity must not be able to affect both locations at the same time.
▪ The content of the back-up is determined by the owners of the business processes and IT personnel. 
▪ The institution regularly assesses the extent to which the data is complete and correct.
▪ The data management at the various locations (back-up, data mirroring) is in accordance with the institution’s data classification policy.
▪ Testing and updating of compatibility of hardware and software for the recovery of archived data and periodically archived data.
</t>
  </si>
  <si>
    <t>11.4</t>
  </si>
  <si>
    <t>Backup and restoration</t>
  </si>
  <si>
    <t xml:space="preserve">▪ The institution has established and implemented procedures for back-up and recovery of IT systems, 
IT applications, data and documentation.
▪ The institution has taken measures to detect and mitigate cyberthreats that target backups.
</t>
  </si>
  <si>
    <t>12.1</t>
  </si>
  <si>
    <t>Storage and retention arrangements</t>
  </si>
  <si>
    <t xml:space="preserve">▪ The institution has a policy regarding data storage, retention and archiving of data. This is periodically updated and checked. 
▪ The institution has defined and implemented procedures for data storage, retention and archiving in line with business objectives.
▪ Storage of data takes into account the statutory requirements for data retention periods.
</t>
  </si>
  <si>
    <t>12.2</t>
  </si>
  <si>
    <t>Disposal</t>
  </si>
  <si>
    <t xml:space="preserve">▪ The institution has defined and implemented procedures to ensure business requirements are met for the protection of sensitive data and software when data and hardware are removed or transferred.
</t>
  </si>
  <si>
    <t>12.3</t>
  </si>
  <si>
    <t>Security requirements for data management</t>
  </si>
  <si>
    <t xml:space="preserve">▪ The institution has defined and implemented policy and procedures to safely receive, process, store and provide data in accordance with the institution’s policy.
</t>
  </si>
  <si>
    <t>13.1</t>
  </si>
  <si>
    <t>Configuration repository and baseline</t>
  </si>
  <si>
    <t xml:space="preserve">▪ The institution has comprehensive oversight of the IT assets on which its business processes are dependent.
▪ The institution has insight into the configuration (parameters) of the IT assets.
▪ The institution evaluates the suppliers’ recommendations for the secure design of the IT infrastructure and the IT applications, and sets out how documents how sets out how it securely configures its IT assets (baselines).
</t>
  </si>
  <si>
    <t>13.2</t>
  </si>
  <si>
    <t>Identification and maintenance of configuration items</t>
  </si>
  <si>
    <t xml:space="preserve">▪ Changes to the configuration management database (see control measure 13.1) are made in a controlled manner. That means that any changes are agreed and logged. The institution has described the configuration management procedure
▪ The CMDB is integrated with procedures for change management, incident management and problem management.
</t>
  </si>
  <si>
    <t>Outsourcing</t>
  </si>
  <si>
    <t>14.1</t>
  </si>
  <si>
    <t>Monitoring and reporting of SLA's</t>
  </si>
  <si>
    <t xml:space="preserve">▪ The institution has agreed specific quantitative and qualitative performance criteria with its service providers that report on this to the institution. 
▪ Reports from service providers are analysed to identify both positive and negative trends and developments for both institution specific and generic services. The responsible line management is kept informed.
</t>
  </si>
  <si>
    <t>14.2</t>
  </si>
  <si>
    <t>Supplier risk management</t>
  </si>
  <si>
    <t xml:space="preserve">▪ Risks regarding the continuous and reliable provision of service by services providers are identified and mitigated. 
▪ Contracts are drawn up according to industry standards and meet all statutory provisions.
▪ The institution’s risk management assesses the continues availability of critical or important services provided by the service providers, fall-back options for alternative ways of continuing the services provided by service providers and conformity with standards in the area of information security and cybersecurity. 
</t>
  </si>
  <si>
    <t>15.1</t>
  </si>
  <si>
    <t>Security incident definition</t>
  </si>
  <si>
    <t xml:space="preserve">▪ The institution applies a clear definition for security incidents that is known to all interested parties in the institution.
▪ In the incident management process, cybersecurity incidents are individually classified and determined to ensure that there is a rapid response to such incidents, and with the right expertise.
▪ The institution has established procedures relating to the reporting of cybersecurity incidents, responding to cybersecurity and limiting any damage caused as a result of the incidents and carrying out by repair activities.
▪ Security and cybersecurity incidents are reported to the authorities in accordance with the applicable regulations.
</t>
  </si>
  <si>
    <t>15.2</t>
  </si>
  <si>
    <t>Incident escalation</t>
  </si>
  <si>
    <t xml:space="preserve">▪ The institution has in place a formal policy for incident management, including an escalation procedure and escalation criteria. 
▪ The escalation procedure is based on the agreed service levels for incidents which cannot be immediately resolved.
▪ Categorising and prioritising occurs on the basis of impact analysis, defined criteria and service levels.
▪ There is response training for information security and cybersecurity incidents.
▪ Incidents are assigned owners.
▪ Significant incidents are reported to management.
▪ In the institution there is awareness of escalation procedures, and these are followed.
▪ How incidents are resolved is regularly analysed to improve processes and IT systems.
</t>
  </si>
  <si>
    <t>16.1</t>
  </si>
  <si>
    <t>Security testing, surveillance and monitoring</t>
  </si>
  <si>
    <t xml:space="preserve">▪ The institution has taken and documented security measures. These measures are tested and periodically evaluated so they continue to meet the established security baselines. 
▪ There is monitoring of unusual activities in IT systems, and exceptions are flagged and followed up. 
</t>
  </si>
  <si>
    <t>16.2</t>
  </si>
  <si>
    <t>Monitoring of internal control framework</t>
  </si>
  <si>
    <t xml:space="preserve">▪ The institution manages IT risks and risks in the area of information security and cybersecurity. For this purpose, the institution has set up an IT internal control framework which includes information security policy, standards, procedures (key) controls and IT general controls, in line with the institution’s objectives.
▪ The institution regularly evaluates the design, existence and effective operation of the internal control framework. 
</t>
  </si>
  <si>
    <t>16.3</t>
  </si>
  <si>
    <t>Internal control of third parties</t>
  </si>
  <si>
    <t xml:space="preserve">▪ When preparing contracts the institution focuses on how the service provider continues to comply with contractual obligations, laws and regulations and reporting and monitoring arrangements.
▪ The institution forms an opinion of the internal control measures at its service providers and any subcontractors. 
▪ The service provider meets statutory or contractual provisions.
▪ The institution has contractually agreed that outsourcing will not obstruct oversight throughout the entire chain.
</t>
  </si>
  <si>
    <t>16.4</t>
  </si>
  <si>
    <t>Evaluation of compliance with external requirements</t>
  </si>
  <si>
    <t xml:space="preserve">▪ The institution regularly assesses whether its IT policy and procedures are in line with laws and regulations.
</t>
  </si>
  <si>
    <t>16.5</t>
  </si>
  <si>
    <t>Independent assurance</t>
  </si>
  <si>
    <t xml:space="preserve">▪ The institution obtains regular periodic assurance about how the institution’s IT controls function. This includes assurance about the effectiveness of the internal control measures in the area of information security and cybersecurity.
▪ The results of this independent assessment are presented to the institution’s management.
</t>
  </si>
  <si>
    <t>17.1</t>
  </si>
  <si>
    <t>Identity management</t>
  </si>
  <si>
    <t xml:space="preserve">▪ Access to the institution’s information systems and data can be traced to uniquely identifiable people (internal, external and insourced) or to IT services (such as scripts and batch jobs) with a uniquely identifiable owner.
▪ The institution has established, approved and set out access to information systems (SOLL authorisation matrices) and based on the required segregation of functions and business rules (see control measure 7.1).
▪ The set-up of the logical access security (SOLL authorisation matrices) is regularly evaluated.
▪ Access to the institution’s information systems and data is controlled and monitored in the IT infrastructure and the IT applications, in accordance with agreed SOLL authorisation matrices.
▪ Access rights in IT systems (IST) are regularly compared with the SOLL authorisation matrices.
</t>
  </si>
  <si>
    <t>17.2</t>
  </si>
  <si>
    <t>User account management</t>
  </si>
  <si>
    <t xml:space="preserve">▪ The granting, changing or revocation of access rights to information systems and data is based on formalised steps in which approval is granted by the owners of appropriate the business processes, information systems and data.
▪ Segregation of duties or the 4-eye principle prevents one person from being able to carry out the above_x0002_mentioned steps.
▪ All activities relating to granting, changing or revoking access rights and can be traced to people.
▪ The access rights of people leaving the employment of the institution/ who have their contracts terminated are removed or blocked as quickly as possible.
</t>
  </si>
  <si>
    <t>Technology</t>
  </si>
  <si>
    <t>18.1</t>
  </si>
  <si>
    <t>Infrastructure resource protection and availability</t>
  </si>
  <si>
    <t xml:space="preserve">▪ The control measures in the IT-infrastructure components are set-up so as to safeguard a high level of availability, exclusivity and integrity. 
▪ Responsibility for designing and implementing these control measures is clearly assigned.
▪ The design and implementation of these control measures is monitored and evaluated.
</t>
  </si>
  <si>
    <t>18.2</t>
  </si>
  <si>
    <t>Infrastructure maintenance</t>
  </si>
  <si>
    <t>▪ IT infrastructure maintenance is structural and scheduled, in line with the institution’s change management procedures.
▪ The institution has classified the infrastructure components, making a distinction between the critical and less critical components.
▪ In prioritising and carrying out maintenance to the IT infrastructure takes the classification of infrastructure components into consideration.
▪ Solutions for vulnerabilities in the IT infrastructure, such as patches, influence the prioritisation of IT infrastructure maintenance activities. 
▪ Here, change management processes are followed, and there is consideration of patch management for critical and less critical vulnerabilities. This is based on risk analyses that form part of the change management process (change risk assessments - CRAs).
▪ In the CRAs there is explicit attention to cyberthreats. These have an influence on the 
prioritisation and the implementation of the changes.</t>
  </si>
  <si>
    <t>18.3</t>
  </si>
  <si>
    <t>Cryptographic key management</t>
  </si>
  <si>
    <t xml:space="preserve">▪ Encryption keys are managed is a controlled way. The institution has set out policy and procedures regarding generating, changing, revoking, destroying, distributing, certifying, storing, installing, using and archiving encryption keys.
▪ The risks of modification and disclosure of the keys during these processes are identified and mitigating measures are taken.
▪ The institution is aware of the risks of cyberattacks intended to modify and intercept encryption keys and has taken appropriate measures to manage this.
</t>
  </si>
  <si>
    <t>18.4</t>
  </si>
  <si>
    <t>Network security</t>
  </si>
  <si>
    <t xml:space="preserve">▪ The institution applies up-to-date technical security measures to (such as firewalls, network segmentation and intrusion detection) and the associated management processes to limit the access to IT infrastructure to the authorised personnel, IT services and the exchange of information between networks. 
▪ Authorisation for IT infrastructure administrators, including network administrators is soundly set up (see control measure 17.1 and 17.2)
</t>
  </si>
  <si>
    <t>18.5</t>
  </si>
  <si>
    <t>Exchange of sensitive data</t>
  </si>
  <si>
    <t xml:space="preserve">▪ The institution has in place a policy laying down the rules for sharing confidential information.
▪ The institution has facilities that enable the exchange of confidential information through secure channels. 
</t>
  </si>
  <si>
    <t>19.1</t>
  </si>
  <si>
    <t>Malicious software prevention, detection and correction</t>
  </si>
  <si>
    <t xml:space="preserve">▪ The institution has implemented preventive, detective and corrective controls to protect its IT systems against cyberthreats such as viruses, malware, worms, malware, cryptoware, spyware cryptojacking and spyware.
</t>
  </si>
  <si>
    <t>19.2</t>
  </si>
  <si>
    <t>Vulnerability management (Newly identified vulnerabilities)</t>
  </si>
  <si>
    <t xml:space="preserve">▪ The most important IT assets are identified on the basis of a risk analysis.
▪ Partly on the basis of threat intelligence and vulnerability scans, the institution regularly performs checks of IT assets to establish whether there are cyber vulnerabilities, and determines the impact of these on its processes.
▪ Risk mitigating actions are determined for those threats falling outside the institution’s risk tolerance.
</t>
  </si>
  <si>
    <t>19.3</t>
  </si>
  <si>
    <t>Life cycle management</t>
  </si>
  <si>
    <t xml:space="preserve">▪ Application maintenance is structured and planned process, in line with the institution’s change management procedures.
▪ The institution checks that the IT infrastructure and IT applications that it uses are supported by the developer/supplier and that the security updates (patches) are made available.
▪ Solutions for vulnerabilities in the applications, such as patches, influence the prioritisation of regular maintenance activities for IT applications. 
</t>
  </si>
  <si>
    <t>20.1</t>
  </si>
  <si>
    <t>Protection of security technology</t>
  </si>
  <si>
    <t xml:space="preserve">▪ The institution has insight into the security technology that is relevant to it. (Security-related technology is understood to mean: firewall equipment and software, encryption software and equipment, hardware security modules (HSM) for the storage of certificates and private keys, etc)
▪ In view of the inherently high risk profile, specific security measures apply to the security technology.
▪ Documentation about the security technology and the security measures is only available on a ‘needto-know’ basis.
</t>
  </si>
  <si>
    <t>Facilities</t>
  </si>
  <si>
    <t>21.1</t>
  </si>
  <si>
    <t>Physical security measures</t>
  </si>
  <si>
    <t xml:space="preserve">▪ The institution has defined and implemented a policy for the physical security of office buildings, grounds and IT infrastructure locations such as data centres and server rooms. 
▪ Physical access security measures are in line with the institution’s risk profile.
▪ Physical access security measures are regularly maintained and tested.
</t>
  </si>
  <si>
    <t>21.2</t>
  </si>
  <si>
    <t>Physical access</t>
  </si>
  <si>
    <t xml:space="preserve">▪ The institution has defined and implemented a policy for the security of buildings, grounds, zones, data centres and server rooms which are critical to the institution’s operational processes. 
▪ Access profiles are authorised by management. Access to buildings, areas, zones and server rooms is based on the position and the responsibilities of the employee/visitor.
▪ The institution regularly checks the effectiveness of the physical access measures and reports the outcomes to management. Assessment of the access rights granted (SOLL-IST) and the assessment of the logging of the security access system is also included.
</t>
  </si>
  <si>
    <t>Testing</t>
  </si>
  <si>
    <t>22.1</t>
  </si>
  <si>
    <t>Penetration testing and ethical hacking</t>
  </si>
  <si>
    <t xml:space="preserve">▪ On the basis of a risk analysis and current cyberthreats, the institution determines the security tests to be performed, as well as their scope and depth.
▪ The nature and frequency of these tests depends on the institution’s risk profile. These can include the following types of security tests: pen testing, ethical hacking and/or red teaming.
▪ The institution ensures that the party that carries out the security tests has adequate knowledge, experience, certification and references.
</t>
  </si>
  <si>
    <r>
      <rPr>
        <b/>
        <sz val="26"/>
        <color theme="0"/>
        <rFont val="Calibri (Body)"/>
      </rPr>
      <t>NOREA:</t>
    </r>
    <r>
      <rPr>
        <b/>
        <sz val="20"/>
        <color theme="0"/>
        <rFont val="Calibri"/>
        <family val="2"/>
        <scheme val="minor"/>
      </rPr>
      <t xml:space="preserve">
DORA in Control Framework Version Control and License Use</t>
    </r>
  </si>
  <si>
    <t>Version Control:</t>
  </si>
  <si>
    <t>Changes:</t>
  </si>
  <si>
    <t>Date:</t>
  </si>
  <si>
    <t>V1.0</t>
  </si>
  <si>
    <t>Initial version</t>
  </si>
  <si>
    <t>V2.0</t>
  </si>
  <si>
    <t>Second version (with final RTS/ITS)</t>
  </si>
  <si>
    <t>V3.0</t>
  </si>
  <si>
    <t>License DORA in Control Framework and Dashboard:</t>
  </si>
  <si>
    <t xml:space="preserve">The NOREA DORA in Control Framework and Dashboard is licensed under a creative Commons BY 4.0. For more information:
~ https://creativecommons.org/licenses/by/4.0/
You are free to:
Share — copy and redistribute the material in any medium or format
Adapt — remix, transform, and build upon the material for any purpose, even commercially
The licensor cannot revoke these freedoms as long as you follow the license terms.
Under the following terms:
Attribution - You must give appropriate credit , provide a link to the license, and indicate if changes were made . You may do so in any reasonable manner, but not in any way that suggests the licensor endorses you or your use.
</t>
  </si>
  <si>
    <t>Feedback and questions:</t>
  </si>
  <si>
    <r>
      <t xml:space="preserve">Feedback and questions can be send to:
~ Jeremy Oschmann - </t>
    </r>
    <r>
      <rPr>
        <sz val="12"/>
        <color rgb="FF1BF3F8"/>
        <rFont val="Calibri (Body)"/>
      </rPr>
      <t>joschmann@schubergphilis.com</t>
    </r>
    <r>
      <rPr>
        <sz val="12"/>
        <color theme="0"/>
        <rFont val="Calibri"/>
        <family val="2"/>
        <scheme val="minor"/>
      </rPr>
      <t xml:space="preserve">
~ Sandeep Gangaram Panday -</t>
    </r>
    <r>
      <rPr>
        <sz val="12"/>
        <color rgb="FF1BF3F8"/>
        <rFont val="Calibri (Body)"/>
      </rPr>
      <t xml:space="preserve"> sgangarampanday@schubergphilis.com</t>
    </r>
  </si>
  <si>
    <t>DORA in Control Status</t>
  </si>
  <si>
    <t>DORA Domains</t>
  </si>
  <si>
    <t>Code:</t>
  </si>
  <si>
    <t>Minimal DORA Maturity</t>
  </si>
  <si>
    <t>Q1 Maturity</t>
  </si>
  <si>
    <t>Q2 Maturity</t>
  </si>
  <si>
    <t>Q3 Maturity</t>
  </si>
  <si>
    <t>Q4 Maturity</t>
  </si>
  <si>
    <t>Q1 GAP</t>
  </si>
  <si>
    <t>Q2 GAP</t>
  </si>
  <si>
    <t>Q3 GAP</t>
  </si>
  <si>
    <t>Q4 GAP</t>
  </si>
  <si>
    <t>Governance and Risk Management</t>
  </si>
  <si>
    <t>GRM</t>
  </si>
  <si>
    <t>Operational Management</t>
  </si>
  <si>
    <t>OM</t>
  </si>
  <si>
    <t>Continuity Management</t>
  </si>
  <si>
    <t>CM</t>
  </si>
  <si>
    <t>Incident Management</t>
  </si>
  <si>
    <t>IM</t>
  </si>
  <si>
    <t>Software and Systems Development</t>
  </si>
  <si>
    <t>SSD</t>
  </si>
  <si>
    <t>Third-party Risk Management</t>
  </si>
  <si>
    <t>TPRM</t>
  </si>
  <si>
    <t>Resilience testing</t>
  </si>
  <si>
    <t>RT</t>
  </si>
  <si>
    <t>Security Management</t>
  </si>
  <si>
    <t>SM</t>
  </si>
  <si>
    <t>DORA Key Control Areas:</t>
  </si>
  <si>
    <t>DORA Domains:</t>
  </si>
  <si>
    <t>Sub-domain ID:</t>
  </si>
  <si>
    <t>Sub-domain:</t>
  </si>
  <si>
    <t>Control:</t>
  </si>
  <si>
    <t>Control description:</t>
  </si>
  <si>
    <t>DORA Level 1 and 2 Articles:</t>
  </si>
  <si>
    <t>Q1 Maturity:</t>
  </si>
  <si>
    <t>Q2 Maturity:</t>
  </si>
  <si>
    <t>Q3 Maturity:</t>
  </si>
  <si>
    <t>Q4 Maturity:</t>
  </si>
  <si>
    <t>Type of control:</t>
  </si>
  <si>
    <t>Source:</t>
  </si>
  <si>
    <t>Comments on compliance:</t>
  </si>
  <si>
    <t>Minimal Maturity Score</t>
  </si>
  <si>
    <t>Management Responsibilities</t>
  </si>
  <si>
    <t>Governance of ICT risk</t>
  </si>
  <si>
    <t xml:space="preserve">The Management body shall take ultimate responsibility for effectively managing all ICT risks of the financial entity. As such, the management body periodically (e.g. annually) reviews and approves:
- Policies related to the availability, authenticity, integrity, and confidentiality of data, including the policy on arrangements with ICT third-party service providers (see control 2.1).
- The roles, responsibilities and goverance arrangements for ICT risk management (including those related to ICT third-party arrangements), including the continuous monitoring thereof.
-  the policy on arrangements with ICT third-party service providers and stays informed about third-party  arrangements, services provided, planned material changes regarding third- party service providers, and understand the impact of these changes on critical and important functions of the entity (including risk assessment results).  </t>
  </si>
  <si>
    <t xml:space="preserve">5.1
5.2 
5.3
5.4 
6.8
13.4
13.7  
</t>
  </si>
  <si>
    <t>3. Defined</t>
  </si>
  <si>
    <t>1. Initial</t>
  </si>
  <si>
    <t>4. Quantitative</t>
  </si>
  <si>
    <t>Knowledge of the Management body</t>
  </si>
  <si>
    <t xml:space="preserve">The Management body shall ensure that it is kept up to date with sufficient knowledge and skills to understand and assess ICT risks and operations (e.g. through periodic trainings).
</t>
  </si>
  <si>
    <t>2. Managed</t>
  </si>
  <si>
    <t>Digital Operational Resilience Strategy</t>
  </si>
  <si>
    <t>The Management body shall set and approve the digital operational resilience strategy and periodically update when needed.
The digital operational resilience strategy  must:
- Set out how the risk management framework will be implemented. 
- Elaborate on the alignment between the risk management framework and the business strategy and objectives. 
- Establish the ICT risk tolerance level (based on risk appetite) and the impact tolerance level for ICT disruptions. 
- Include clear security objectives, including Key Performance Indicators (KPIs) and risk metrics. 
- Elaborate on the ICT reference architecture and any changes needed to reach specific business objectives.
- Outline the mechanisms in place to detect ICT-related incidents
- Contain evidence to prove the current digital operational resilience situation (e.g. based on the number of major ICT-related incidents and the effectiveness of preventive measures.
- Contain how the digital operational resilience testing is implemented (see controls under 19 and 20).
- Outline the communication strategy in case of incidents (see 11.3)
The Management body shall allocate and review the budget required for resources to fulfill the digital operational resilience needs of the entity.
Ensure monitoring is arranged on the the effectiveness of the implementation of the digital operational resilience.</t>
  </si>
  <si>
    <t>Business Continuity Oversight</t>
  </si>
  <si>
    <t>The Management body reviews and approves periodically (e.g. annually) the ICT business continuity policy and the ICT response and recovery plans.</t>
  </si>
  <si>
    <t>Audit Plan Approval and Review</t>
  </si>
  <si>
    <t>The Management body reviews and approves periodically (e.g. annually) internal ICT audit plans, ICT audits, and material modifications to the audits.</t>
  </si>
  <si>
    <t>Risk Management Framework</t>
  </si>
  <si>
    <t>Protection Measures</t>
  </si>
  <si>
    <r>
      <t>Implement</t>
    </r>
    <r>
      <rPr>
        <sz val="12"/>
        <color rgb="FF000000"/>
        <rFont val="Aptos"/>
        <family val="2"/>
      </rPr>
      <t xml:space="preserve"> policies and procedures to protect all information, ICT assets, and relevant physical ICT components and infrastructures. At least the following policies shall be established, maintaine</t>
    </r>
    <r>
      <rPr>
        <sz val="12"/>
        <rFont val="Aptos"/>
        <family val="2"/>
      </rPr>
      <t>d and approved by the Management body.</t>
    </r>
    <r>
      <rPr>
        <sz val="12"/>
        <color rgb="FF00B050"/>
        <rFont val="Aptos"/>
        <family val="2"/>
      </rPr>
      <t xml:space="preserve">
</t>
    </r>
    <r>
      <rPr>
        <sz val="12"/>
        <color rgb="FF000000"/>
        <rFont val="Aptos"/>
        <family val="2"/>
      </rPr>
      <t>- Security policy
- Human resources policy 
- Encryption and cryptographic control policy
- Identity and access management (IAM) policy
- Change management policy
- Network security policy
- ICT operating policies and procedures 
- Communication policy
- Vulnerability and patch management policy
- Back up policy
- Project management policy
- Physical and environmental security policy
- Business continuity policy with response and recovery plans (including testing plans)
- ICT third-party service providers management policy
- Operations of ICT assets (ensuring network security, protect against intrusions and data misuse and defining how the entity operates, monitors, controls, and restores ICT assets, including the documentation of ICT operations)</t>
    </r>
  </si>
  <si>
    <t>6.1
6.2
6.3
6.4
6.5
6.7
8.1
9.1
9.4
11.1
11.3
11.6
12.1
12.2
12.3
13.3
13.5
13.7
24.1
28.2
28.3
1.1 (RTS RM)
2.1 (RTS RM)
2.2 (RTS RM)
3.1 (RTS RM)
3.1 (RTS TPPM)
3.2 (RTS TPPM)
3.3 (RTS TPPM)
3.4 (RTS TPPM)
3.6 (RTS TPPM)
3.7 (RTS TPPM)
4.1 (RTS TPPM)
7.1 (RTS TPPM)
7.2 (RTS TPPM)
8.1 (RTS RM)
8.2 (RTS RM)</t>
  </si>
  <si>
    <t>Critical and Important Functions</t>
  </si>
  <si>
    <t>Identify, classify and adequately document all critical and important functions. This process involves determining which functions are essential for the entity's operational stability and continuity.  Review as needed, and at least yearly, the adequacy of this classification.</t>
  </si>
  <si>
    <t>Clear Segregation of Duties (SoD)</t>
  </si>
  <si>
    <t>Establish Segregation of Duties (SoD) with regard to risk management functions, following the three lines of defence model or internal risk management and control model.</t>
  </si>
  <si>
    <t xml:space="preserve">ICT Risk management framework </t>
  </si>
  <si>
    <t xml:space="preserve">A sound, comprehensive and well-documented ICT risk management framework is in place. Which as goal to address all ICT risks properly and ensure a high level of digital resilience. The reponsibility for risk management is properly assigned to a control function. </t>
  </si>
  <si>
    <t>Annual Framework Review and Audit Process</t>
  </si>
  <si>
    <t xml:space="preserve">The effectiveness of the risk management framework is monitored based on the risk exposure over time to critical or important business functions. Implement a reviewing and auditing process, with a minimum yearly review of the framework, triggered by major ICT incidents, regulator instructions, or major audit findings. </t>
  </si>
  <si>
    <t>Third-Party (Multi-vendor) Risk Management Program</t>
  </si>
  <si>
    <r>
      <rPr>
        <sz val="12"/>
        <color rgb="FF000000"/>
        <rFont val="Aptos"/>
        <family val="2"/>
      </rPr>
      <t>Maintain a comprehensive third-party risk management program which includes:
- A register</t>
    </r>
    <r>
      <rPr>
        <sz val="12"/>
        <color rgb="FF00B050"/>
        <rFont val="Aptos"/>
        <family val="2"/>
      </rPr>
      <t xml:space="preserve"> </t>
    </r>
    <r>
      <rPr>
        <sz val="12"/>
        <color theme="1"/>
        <rFont val="Aptos"/>
        <family val="2"/>
      </rPr>
      <t>of information related to the use of thirdparty service providers, especially those supporting critical or important functions (see also control 17.3).</t>
    </r>
    <r>
      <rPr>
        <b/>
        <sz val="12"/>
        <color rgb="FFFF0000"/>
        <rFont val="Aptos"/>
        <family val="2"/>
      </rPr>
      <t xml:space="preserve">
</t>
    </r>
    <r>
      <rPr>
        <sz val="12"/>
        <color rgb="FF000000"/>
        <rFont val="Aptos"/>
        <family val="2"/>
      </rPr>
      <t xml:space="preserve">- Put in place a policy on the management of ICT third-parties, including the criteria for determining the criticality of service providers and the internal responsibilities for managing third-parties. 
- Ensuring that senior management reviews the policy and designate a member to monitor relations with the third-parties and the contractual arrangements. 
- A multi-vendor strategy, if deemed relevant,  showing key dependencies on ICT third-party service providers and explaining the rationale behind the procurement mix of ICT third-party service providers.  </t>
    </r>
  </si>
  <si>
    <t>Risk Asessments</t>
  </si>
  <si>
    <t xml:space="preserve">Risk Assessment </t>
  </si>
  <si>
    <t xml:space="preserve">Identify all sources of ICT risk on a continuous basis, including risk exposure to and from other entities. Gather information, assess, and review at least on a yearly basis the cyber threats and ICT vulnerabilities relevant to business functions and assets. Evaluate the (potential) impact of these threats and vulnerabilities on the assets. </t>
  </si>
  <si>
    <t>8.2
8.3
8.7
8.4
13.1</t>
  </si>
  <si>
    <t>Major change risk assessment</t>
  </si>
  <si>
    <t>Perform a risk assessment upon each major change in the network, IT infrastructure, and the processes or procedures affecting business functions and assets.</t>
  </si>
  <si>
    <t>Legacy Systems risk assessment</t>
  </si>
  <si>
    <t>Conduct specific risk assessments on all legacy ICT systems, applications, or systems at least yearly. Perform assessments before and after connecting legacy ICT systems, applications, or systems.</t>
  </si>
  <si>
    <t>(Internal) ICT Audit</t>
  </si>
  <si>
    <t>Audit approach and frequency</t>
  </si>
  <si>
    <t>The Internal audit department shall conduct audits on the following domains: 
- Risk management framework, policies, related processes, and procedures
- ICT Response and recovery plans
- ICT Third-party service providers
Adjust audit frequency and focus based on the entity's ICT risk profile.</t>
  </si>
  <si>
    <t>6.6
11.3
13.7
28.6
3.8 (RTS TPPM)
8.1 (RTS TPPM)
8.2 (RTS TPPM)
8.3 (RTS TPPM)</t>
  </si>
  <si>
    <t>Auditor requirements</t>
  </si>
  <si>
    <t>Ensure that the internal audit staff possess sufficient ICT risk knowledge, skills, and expertise to perform the audits. Also, ensure the independence of the audit function.</t>
  </si>
  <si>
    <t>Audit findings</t>
  </si>
  <si>
    <r>
      <t xml:space="preserve">Establish a follow-up process for audit findings, including rules for timely verification and remediation of critical findings. Maintain a continuous learning and improvement process based on risk assessment results, resilience testing, (cyber) incidents, and testing of business continuity plans. The results of this process shall be reported annually by senior ICT staff to the management body. The format and content of the review report shall meet the requirements stated in Chapter 5 (Article 27) of RTS RM.
</t>
    </r>
    <r>
      <rPr>
        <b/>
        <sz val="12"/>
        <color rgb="FFFF0000"/>
        <rFont val="Aptos"/>
        <family val="2"/>
      </rPr>
      <t xml:space="preserve"> </t>
    </r>
  </si>
  <si>
    <t>Reliance Third-Party Assurance and Certifications</t>
  </si>
  <si>
    <t>Use, where appropriate, third-party certifications, third-party or internal audit reports made available by the ICT third-party service provider, or own audit reports to confirm adherence of contractual requirements on information access, inspection, audit, and ICT testing with the third-party. Rely on third-party certifications and audit reports from ICT third-party service providers only if the following specific conditions are met: the audit plan is aligned with contractual arrangements, the audit scope is comprehensive and covers identified systems and key controls, ongoing assessment of certification/report content are performed and validated, key systems and controls are covered in future versions of the certification or audit report, there is confidence in the certifying/auditing party's capabilities, certifications/audits adhere to recognized professional standards, the right to request scope expansion is covered in the contract, and right to perform discretionary audits is retained.</t>
  </si>
  <si>
    <t>Asset Management</t>
  </si>
  <si>
    <t>Resilient Systems</t>
  </si>
  <si>
    <t xml:space="preserve">Use and maintain ICT systems, protocols, and tools that are up to date and:
- Tailored to the magnitude of ICT operations
- Reliable
- Equipped with sufficient capacity to accurately process data and to deal with peak orders, message or transaction volumes as needed
- Technologically resilient to deal with additional processing needs under stressed market conditions or other adverse market conditions
</t>
  </si>
  <si>
    <t>7
8.1 
8.5
8.6
4.1 (RTS RM)
4.2 (RTS RM)
5.1 (RTS RM)
5.2 (RTS RM)</t>
  </si>
  <si>
    <t>5. Optimizing</t>
  </si>
  <si>
    <t>Inventory Management</t>
  </si>
  <si>
    <t>Keep an inventory of (ICT) assets, monitor their life-cycle and update it periodically and upon every major change in the network, the IT infrastructure, and processes and procedures supporting business functions. Keep records of the following for each ICT asset: unique identifier, location (physical or logical), asset classification, identity of asset owner, information for specific risk assessment on legacy systems, business functions or services supported, business continuity requirements (e.g., RTO, RPO), exposure to external networks, including the internet, links and interdependencies among assets and business functions using each asset, and the end dates of the ICT third-party service provider’s regular, extended and custom support services after which it is no longer supported by its supplier or by an ICT third-party service provider.
Ideally, inventory management is perfomed in an automated and continuous fashion.</t>
  </si>
  <si>
    <t>Asset Classification and Documentation</t>
  </si>
  <si>
    <t xml:space="preserve">Identify, classify and document all ICT-supported business functions, including the assets supporting them, and detail the roles and dependencies of these assets in relation to ICT risk. Additionally, identify and document all ICT-supported business functions dependent on ICT third-party service providers, and identify the services provided by third-party providers that support critical or important business functions. Make a mapping of critical (ICT) assets based on a criticality assessment, which must include network resources, hardware equipment, and resources on remote sites. This mapping should also incorporate the configuration of assets and their links and interdependencies with other assets. The criticality assessment should follow clear criteria to evaluate the ICT risk related to business functions, taking into account the potential impact of confidentiality, integrity, and availability losses. Review the adequacy of this classification and documentation at least on a yearly basis, ensuring it meets the requirements for maintaining accurate and up-to-date asset records.
</t>
  </si>
  <si>
    <t>Change Management</t>
  </si>
  <si>
    <t>Change Procedures</t>
  </si>
  <si>
    <t>Ensure that all changes to software, hardware, firmware components, and systems, along with security parameters, are appropriately placed and scoped. Document and communicate change details, including the purpose and scope of the change, the implementation timeline, and expected outcomes. Define clear roles and responsibilities to ensure that changes are defined, planned, transitioned, tested, and finalized in a controlled manner. Additionally, establish effective quality assurance procedures. Implement mechanisms to maintain independence between the functions that approve changes and those responsible for requesting and implementing them.</t>
  </si>
  <si>
    <t>8.1 (RTS RM)
8.2 (RTS RM)
17.1 (RTS RM)
17.2 (RTS RM)</t>
  </si>
  <si>
    <t>Security Requirements</t>
  </si>
  <si>
    <t>Identify the potential impact of a change on existing security measures and assess whether additional security measures are required for its implementation. Verify that security requirements have been met for all implemented changes. Establish fallback procedures and assign responsibilities for aborting changes or recovering from changes not successfully implemented.</t>
  </si>
  <si>
    <t>Emergency Change Management</t>
  </si>
  <si>
    <t>Define procedures for documenting, reevaluating, assessing, and approving the implementation of emergency changes, including workarounds and patches.</t>
  </si>
  <si>
    <t>OTAP Implementation</t>
  </si>
  <si>
    <t xml:space="preserve">Ensure segregation of production environments from development, testing, and other non-production environments, encompassing all components of an environment. This also includes requirements to conduct the development and testing in production environments. Ensure that the instances in which testing is performed in production environment are clearly identified, justified, for limited periods of time approved by the relevant function.
</t>
  </si>
  <si>
    <t>ICT Operations</t>
  </si>
  <si>
    <t>ICT Monitoring</t>
  </si>
  <si>
    <t xml:space="preserve">Develop, document and implement capacity and performance management procedures to identify capacity requirements of their ICT systems and apply resource optimisation and monitoring procedures to maintain and improve the availability of data and ICT systems and efficiency of ICT systems and prevent ICT capacity shortages. 
</t>
  </si>
  <si>
    <t xml:space="preserve">8.1 (RTS RM)
8.2 (RTS RM)
9.1 (RTS RM)
9.2 (RTS RM)
12.2 (RTS RM)
</t>
  </si>
  <si>
    <t>Clock Synchronization Standardization</t>
  </si>
  <si>
    <t>Ensure clock synchronization of all ICT systems to a single reliable reference source time.</t>
  </si>
  <si>
    <t>System Management and Security</t>
  </si>
  <si>
    <t>Provide system descriptions that encompass secure installation, maintenance, configuration, and deinstallation/disposal of ICT assets. This includes the management of assets, both automated and manual, and the identification and control of legacy ICT systems.</t>
  </si>
  <si>
    <t>Error Handling and Recovery</t>
  </si>
  <si>
    <t xml:space="preserve">Establish guidelines for handling errors, including support and escalation contacts, as well as external support contacts in case of unexpected operational or technical issues. Define the procedures for ICT system restart, rollback, and recovery to be used in the event of an ICT system disruption. Ensure the contact details are available in case systems are unavailable as well. </t>
  </si>
  <si>
    <t>Backup Management</t>
  </si>
  <si>
    <t>Backup Policy</t>
  </si>
  <si>
    <t>Define backup policies aimed at ensuring minimum downtime, limited disruption, and loss, and put in place restoration and recovery procedures. Specify the scope of the data subject to backups and the minimum frequency of backups, based on the criticality or confidentiality of data. Determine a Recovery Time Objective (RTO) and a Recovery Point Objective (RPO) based on data criticality and overall impact on market efficiency to ensure that service levels are met in extreme scenarios.</t>
  </si>
  <si>
    <t>12.1
12.2
12.3
12.6
12.7</t>
  </si>
  <si>
    <t>Restore Procedures</t>
  </si>
  <si>
    <r>
      <rPr>
        <sz val="12"/>
        <rFont val="Aptos"/>
        <family val="2"/>
      </rPr>
      <t xml:space="preserve">Ensure that the activation of backup systems will not jeopardize the security of ICT systems or the availability, authenticity, integrity or confidentiality of data. For example through the execution of periodic restore tests based on the backup, restoration, and recovery procedures. 
Ensure that when restoring backup data using self-managed systems, that systems are used that are both physically and logically segregated from the source system to ensure protection. Furthermore, the backup systems shall be securely protected from any unauthorized access or IT corruption and allow for timely restoration. Institutions must validate that the highest level of data integrity is maintained when restoring backups.
</t>
    </r>
    <r>
      <rPr>
        <sz val="12"/>
        <color rgb="FF000000"/>
        <rFont val="Aptos"/>
        <family val="2"/>
      </rPr>
      <t xml:space="preserve">
</t>
    </r>
    <r>
      <rPr>
        <b/>
        <sz val="12"/>
        <color rgb="FF3E70CA"/>
        <rFont val="Aptos"/>
        <family val="2"/>
      </rPr>
      <t>Additionally for central counterparties:</t>
    </r>
    <r>
      <rPr>
        <sz val="12"/>
        <color rgb="FF3E70CA"/>
        <rFont val="Aptos"/>
        <family val="2"/>
      </rPr>
      <t xml:space="preserve"> the recovery plans shall enable the recovery of all transactions at the time of disruption to allow the central counterparty to continue to operate with certainty and to complete settlement on the scheduled date.
</t>
    </r>
    <r>
      <rPr>
        <b/>
        <sz val="12"/>
        <color rgb="FF3E70CA"/>
        <rFont val="Aptos"/>
        <family val="2"/>
      </rPr>
      <t>Additionally for data reporting service providers*:</t>
    </r>
    <r>
      <rPr>
        <sz val="12"/>
        <color rgb="FF3E70CA"/>
        <rFont val="Aptos"/>
        <family val="2"/>
      </rPr>
      <t xml:space="preserve"> the providers shall additionally maintain adequate resources and have back-up and restoration facilities in place in order to offer and maintain their services at all times.
</t>
    </r>
    <r>
      <rPr>
        <sz val="9"/>
        <color rgb="FF3E70CA"/>
        <rFont val="Aptos"/>
        <family val="2"/>
      </rPr>
      <t xml:space="preserve">
*For definition of DRSP see: https://www.esma.europa.eu/esmas-activities/markets-and-infrastructure/data-reporting-services-providers </t>
    </r>
  </si>
  <si>
    <t>Response and Recovery</t>
  </si>
  <si>
    <t>Business Continuity Policy</t>
  </si>
  <si>
    <r>
      <rPr>
        <sz val="12"/>
        <rFont val="Aptos"/>
        <family val="2"/>
      </rPr>
      <t>Establish an ICT business continuity policy that enables the continuity of critical or important functions, ensures rapid response to incidents, facilitates the resumption of activities, deployment of containment measures, activation and deactivation of response and recovery procedures, estimation of impact, damage, and losses, and provides clear communication to relevant stakeholders. Regularly review the business continuity policy and make necessary adjustments to enhance effectiveness.</t>
    </r>
    <r>
      <rPr>
        <sz val="12"/>
        <color rgb="FF00B050"/>
        <rFont val="Aptos"/>
        <family val="2"/>
      </rPr>
      <t xml:space="preserve">
</t>
    </r>
    <r>
      <rPr>
        <sz val="12"/>
        <color rgb="FF000000"/>
        <rFont val="Aptos"/>
        <family val="2"/>
      </rPr>
      <t xml:space="preserve">
</t>
    </r>
    <r>
      <rPr>
        <b/>
        <sz val="12"/>
        <color rgb="FF3E70CA"/>
        <rFont val="Aptos"/>
        <family val="2"/>
      </rPr>
      <t xml:space="preserve">Refer to Articles 24.2-4 of the RTS RM for specific requirements for Central counterparties, Trading venues, and Central security depositories.
</t>
    </r>
  </si>
  <si>
    <t>11.1
11.2
11.4
11.5
11.6
11.7
11.8
11.9
11.10
12.5
24.1 (RTS RM)
24.2 (RTS RM)
24.3 (RTS RM)
24.4 (RTS RM)
25.1 (RTS RM)
25.2 (RTS RM)
25.3 (RTS RM)
25.4 (RTS RM)
25.5 (RTS RM)
25.6 (RTS RM)
26.1 (RTS RM)
26.2 (RTS RM)
26.3 (RTS RM)
26.4 (RTS RM)</t>
  </si>
  <si>
    <t>Crisis Management</t>
  </si>
  <si>
    <t>Formulate and maintain a crisis management team tasked with overseeing and coordinating actions during a crisis or major disruption. Regularly review recovery/response plans. Make necessary adjustments to enhance effectiveness.</t>
  </si>
  <si>
    <t>Record Keeping</t>
  </si>
  <si>
    <t>Keep detailed records of activities conducted before, during, and after disruptions, including actions taken and outcomes. Maintain an estimation of aggregated annual costs and losses resulting from major disruptions. This information shall be reported to the regulator upon their request.</t>
  </si>
  <si>
    <t>Business Impact analysis</t>
  </si>
  <si>
    <t xml:space="preserve">Perform a comprehensive Business Impact Analysis (BIA) of exposures to severe business disruptions. The BIA should be done by means of quantitative and qualitative criteria, using internal and external data and scenario analysis, as appropriate. The BIA shall consider the criticality of identified and mapped business functions, support processes, third-party dependencies and information assets, and their interdependencies. Financial entities shall ensure that ICT assets and ICT services are designed and used in full alignment with the BIA, in particular with regard to adequately ensuring the redundancy of all critical components.
 </t>
  </si>
  <si>
    <t>Establish comprehensive response and recovery plans encompassing short-term and long-term recovery options. These plans must thoroughly identify potential scenarios and shall duly take into account scenarios of cyber-attacks, switchovers, degradation of critical function provision, premises failure, breakdowns in ICT assets or communication infrastructure, staff unavailability, natural disasters and the impact of climate change, pandemic situations, physical attacks, insider threats, political or social instability, and power outages. Additionally, these plans must incorporate alternative options in cases where primary recovery measures are impractical in the short term due to factors such as cost, risks, logistics, or unforeseen circumstances. Address potential failures of key ICT third-party service providers into the plans.</t>
  </si>
  <si>
    <t>Testing and Assessment</t>
  </si>
  <si>
    <r>
      <rPr>
        <sz val="12"/>
        <rFont val="Aptos"/>
        <family val="2"/>
      </rPr>
      <t xml:space="preserve">Regularly test ICT business continuity, response, and recovery plans, particularly in collaboration with third-party service providers supporting critical or important functions. Testing should  take into account the financial entity’s BIA and the ICT risk assessment and occur on a yearly basis and whenever there are significant changes to systems supporting critical or important functions. 
Tests must be based on realistic scenarios and encompass scenarios like cyber attacks, insolvency or failure of the third-party, backup restores, and switchover between primary and redundant processing sites. 
The testing shall verify whether at least critical or important functions can be operated appropriately, for a sufficient period of time and whether the normal functioning (of the business process) may be restored. Conduct testing of crisis communication plans to ensure effective communication strategies during a crisis or major disruption. Document test results and report any identified deficiencies resulting from the tests to the management body.
</t>
    </r>
    <r>
      <rPr>
        <b/>
        <sz val="12"/>
        <color rgb="FF3E70CA"/>
        <rFont val="Aptos"/>
        <family val="2"/>
      </rPr>
      <t xml:space="preserve">
Refer to Articles 24.2-3 of the RTS RM for the specific requirements for Central counterparties and Central security depositories.</t>
    </r>
  </si>
  <si>
    <t>Incident Classification</t>
  </si>
  <si>
    <t>Incident Classification Criteria</t>
  </si>
  <si>
    <r>
      <t xml:space="preserve">Classify ICT-related incidents based on their impact using the following criteria: number of clients/customers or financial counterparts affected, number of transactions affected, reputational damage, duration of the incident and downtime of services, geographical spread of the incident, data loss in relation to the CIA-triad, criticality of the services affected, and the overall economic impact of the incident.
An incident is considered major if (1) any malicious unauthorised access to network and information systems is identified, which may result to data losses or (2) the thresholds of two additional criteria are met (refer to the DORA RTS IM (Major Incidents) sheet for the thresholds). Also, take into account recurring incidents, where recurring incidents are considered major when (1) the incidents have occurred at least twice within 6 months, (2) the incidents have the same apparent root cause, (3) the incidents collectively categorise as a major incident. </t>
    </r>
    <r>
      <rPr>
        <strike/>
        <sz val="12"/>
        <color rgb="FFFF0000"/>
        <rFont val="Aptos"/>
        <family val="2"/>
      </rPr>
      <t xml:space="preserve"> </t>
    </r>
  </si>
  <si>
    <t xml:space="preserve">18.1
18.2
1 (RTS IM)
2 (RTS IM)
3 (RTS IM)
4 (RTS IM)
5 (RTS IM)
6 (RTS IM)
7 (RTS IM)
8 (RTS IM)
9 (RTS IM)
10 (RTS IM)
11 (RTS IM)
12 (RTS IM)
13 (RTS IM)
14 (RTS IM)
15 (RTS IM)
16 (RTS IM)
</t>
  </si>
  <si>
    <t xml:space="preserve">Cyber Threat Classification Criteria
</t>
  </si>
  <si>
    <t>Classify significant cyber threats. A threat is considered significant if it has a high probability of materialisation, could meet any of the criteria that classify as a 'major incident' when materialised, and when it could affect or could have affected critical or important functions of the financial entity, or could affect other financial entities, third party providers, clients or financial counterparts.</t>
  </si>
  <si>
    <t>Incident Management Process</t>
  </si>
  <si>
    <t>Implement an incident management process to detect, manage, and report ICT incidents. This includes incident response procedures to mitigate impacts and ensure timely restoration of services. Assign specific roles and responsibilities for various incident scenarios. Also, establish a list of contacts with internal functions and external stakeholders that are directly involved in ICT operations security, including on detection and monitoring cyber threats, detection of anomalous activities and vulnerability management. Establish early warning indicators for potential incidents and incident triggers upon the occurance of malicious activity, data losses, adverse impact detected on financial entity's transactions and operations, systems and network unavailability, problems reported by users of the financial entity, and incident notifications from an third-party service provider detected in the systems and networks of the third-party service provider and which may affect the financial entity. Identify, document, and address incident root causes. Conduct post-ICT-related incident reviews after major disruptions. Analyze causes, evaluate response promptness and quality, and assess incident escalation and communication effectiveness.</t>
  </si>
  <si>
    <t xml:space="preserve">13.2
17.1
17.2
17.3
19.1
19.3
19.4
22.1 (RTS RM)
23.1 (RTS RM)
23.5 (RTS RM)
2.1 (RTS/ITS MIR)
3.1 (RTS/ITS MIR)
4.1 (RTS/ITS MIR)
5.1 (RTS/ITS MIR)
6.1 (RTS/ITS MIR)
6.2 (RTS/ITS MIR)
6.3 (RTS/ITS MIR)
6.4 (RTS/ITS MIR)
6.5 (RTS/ITS MIR)
7.1 (RTS/ITS MIR)
</t>
  </si>
  <si>
    <t>Incident Tracking</t>
  </si>
  <si>
    <t>Develop procedures to identify, track, log, categorize, and classify ICT-related incidents based on priority, severity, and criticality of impacted services. Maintain records of all ICT-related incidents and significant cyber threats. Implement a monitoring process to track incidents and cyber threats.</t>
  </si>
  <si>
    <t>Incident Communication and Reporting</t>
  </si>
  <si>
    <t xml:space="preserve">Create communication plans to inform both internal (staff, senior management) and external (clients/customers, financial counterparts) stakeholders on incidents. Inform affected customers promptly upon awareness of an incident that impacts them. Provide details on the incident and outline mitigating measures taken and planned. Report major incidents to the regulator, involving three stages: 1) initial notification upon discovering the incident (within 4 hours from the moment of classification of the incident as major, but no later than 24 hours from the time of detection of the incident) , 2) intermediate report on incident developments (within 72 hours from the submission of the initial notification even where the status or the handling of the incident have not changed, or when regular activities have been recovered), and 3) the final report with the root cause analysis and follow-up actions (no later than one month from the submission of the latest updated intermediate report). Also provide notifications to the regulator on significant cyber threats. The incident reports and notifications on cyber threats shall follow the content guidelines defined in the corresponding RTS/ITS. </t>
  </si>
  <si>
    <t>Acquisition, Development, and Maintenance</t>
  </si>
  <si>
    <t>Policy Framework</t>
  </si>
  <si>
    <t>Establish and maintain a policy governing the acquisition, development, and maintenance of ICT systems. Implement security practices and methodologies throughout the acquisition, development, and maintenance lifecycle. Define functional and non-functional requirements for ICT systems, including security aspects. Obtain approval from relevant business functions and asset owners in accordance with internal governance.</t>
  </si>
  <si>
    <t>16.1 (RTS RM)
16.2 (RTS RM)
16.3 (RTS RM)
16.4 (RTS RM)
16.5 (RTS RM)</t>
  </si>
  <si>
    <t>Environment Risk Mitigation Measures</t>
  </si>
  <si>
    <t xml:space="preserve">Put in place measures to mitigate the risk of unintentional alteration or intentional manipulation during development, maintenance, and deployment in production. Protect the integrity and confidentiality of data in non-production environments. Store only anonymized, pseudonymized, or randomized production data.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 </t>
  </si>
  <si>
    <t>Systems Testing Procedures</t>
  </si>
  <si>
    <t>Develop and follow procedures for testing and approval of all ICT systems before use and after maintenance. Determine testing level based on criticality of the business functions and ICT assets. Design and implement testing procedures to verify that new ICT systems are adequate to perform as intended, including the quality of the software developed internally. Perform security testing of software packages no later than the integration phase.</t>
  </si>
  <si>
    <t>Source Code Reviews</t>
  </si>
  <si>
    <t>Conduct source code reviews encompassing static and dynamic testing, for the purpose of acquisition, development and maintenance of ICT-systems. Include security testing for internet-exposed systems. Identify and address vulnerabilities and anomalies in the source code and put in place plans to mitigate them. Monitor mitigation efforts. Implement controls to safeguard the integrity of source code, whether developed in-house or by a third-party service provider. Analyze and test source code and proprietary software provided by third-party service providers or from open-source projects for vulnerabilities.</t>
  </si>
  <si>
    <t>Project Management</t>
  </si>
  <si>
    <t>ICT Project Management Practices</t>
  </si>
  <si>
    <t>Ensure effective management of ICT projects related to acquisition, maintenance, and, where applicable, development of ICT systems, through a project management policy. The ICT project plan shall include: clear project objectives, project governance structure, roles and responsibilities, defined timeframe and steps, key project milestones, and change management requirements. Specify requirements for project team members, ensuring the inclusion of staff from business activities or functions impacted by the project. Team members must possess the knowledge to ensure the secure and successful project implementation. Establish reporting requirements, including periodic reporting on the establishment and progress of projects impacting critical or important functions, along with their associated risks. Reporting shall be done periodically and, where necessary, on an eventdriven basis, considering the importance and size of the ICT projects and the project risk assessment.</t>
  </si>
  <si>
    <t>15.1 (RTS RM)
15.2 (RTS RM)
15.3 (RTS RM)
15.4 (RTS RM)
15.5 (RTS RM)</t>
  </si>
  <si>
    <t>Project Risk Management</t>
  </si>
  <si>
    <t>Perform a risk assessment of the ICT project. Conduct testing of all project management requirements, including security requirements. Establish an approval process for deploying to the production environment.</t>
  </si>
  <si>
    <t>Third-party Due Diligence and Selection</t>
  </si>
  <si>
    <t>Suitability Criteria</t>
  </si>
  <si>
    <t>Ensure that the third-party service provider has the business reputation, sufficient abilities, expertise and adequate financial, human and technical resources, information security standards, appropriate organisational structure (including risk management and internal controls) and, if applicable, the required authorisation(s) or registration(s) to provide ICT services supporting the critical or important functions in a reliable and professional manner.</t>
  </si>
  <si>
    <t>3.5 (RTS TPPM)
3.9 (RTS TPPM)
5.2 (RTS TPPM)
6.1 (RTS TPPM)
6.2 (RTS TPPM)
6.3 (RTS TPPM)</t>
  </si>
  <si>
    <t>Selection Criteria</t>
  </si>
  <si>
    <t>Take the following into account when selecting and assessing the service provider: audits conducted by the financial entity or on its behalf, third-party certifications, independent audit reports, internal audit function reports, and publicly available information. Confirm adherence to ethical, social, human, and environmental (sustainability) principles, encompassing appropriate working conditions including the prohibition of child labour. Assess if the service provider operates in a third country and evaluate if this practice heightens operational, reputational, or sanctions-related risks. Secure consent from the service provider for effective audit conduct, both onsite and by designated parties, including auditors from the financial entity, external (third-party auditors), and by competent authorities (such as the regulator). Verify if the service provider intends to engage ICT sub-contractors for substantial portions of their services.</t>
  </si>
  <si>
    <t>Third-party (Standard) Contract Management</t>
  </si>
  <si>
    <t>Termination Rights and Conditions</t>
  </si>
  <si>
    <t>Define explicit termination rights including significant breaches of laws, regulations, or contract terms, material changes in third-party risks, demonstrated ICT weaknesses, and regulator oversight constraints. Set provisions for ensuring access, recovery, and return of data in an easily accessible format in cases of termination, insolvency, resolution, or discontinuation of the service provider's business operations.</t>
  </si>
  <si>
    <t>28.7
30.1
30.2
3.9 (RTS TPPM)</t>
  </si>
  <si>
    <t>Service Level Management</t>
  </si>
  <si>
    <t>Define clear and measurable service level descriptions outlining expected performance and quality standards. Ensure that the service provider provides a comprehensive description of all functions and ICT services that are offered, including any sub-contracting arrangements. Establish arrangements ensuring appropriate levels of data protection in line with regulatory requirements.</t>
  </si>
  <si>
    <t>Service Locations and Data Processing</t>
  </si>
  <si>
    <t>Specify service locations and data processing sites. Require timely notification of any intended changes to these locations.</t>
  </si>
  <si>
    <t>Cooperation in Incident Response</t>
  </si>
  <si>
    <t>Oblige the ICT third-party service provider to fully cooperate with the regulator and provide necessary assistance in the event of an incident related to the provided service.</t>
  </si>
  <si>
    <t>Participation in Security Awareness Programs</t>
  </si>
  <si>
    <t>Specify conditions for the participation of the service provider in security awareness and resilience programs/trainings.</t>
  </si>
  <si>
    <t>Third-party (Critical) Contract Management</t>
  </si>
  <si>
    <t>(Critical) Service Level Management</t>
  </si>
  <si>
    <r>
      <t xml:space="preserve">Ensure the contract </t>
    </r>
    <r>
      <rPr>
        <sz val="12"/>
        <rFont val="Aptos"/>
        <family val="2"/>
      </rPr>
      <t>with ICT third-party service provider delivering critical or important services encompasses comprehensive service level descriptions, including updates and detailed reporting (both quantitative and qualitative). Evaluate the service provider's compliance with performance and quality standards by reviewing reports on activities and services, incident reports, security and business continuity measures, and testing. Assess performance using key performance indicators, key control indicators, audits, self-certifications, and independent reviews. Receive relevant information from the service provider regarding their activities and services and ensure timely notification and response to incidents. Conduct independent reviews and compliance audits with legal and regulatory requirements and policies. Specify notification periods for any material changes that may impact the entity or agreed service levels.</t>
    </r>
  </si>
  <si>
    <t xml:space="preserve">30.3
9.1 (RTS TPPM)
9.2 (RTS TPPM)
4.1 (RTS SCM)
4.2 (RTS SCM)
7.1 (RTS SCM)
</t>
  </si>
  <si>
    <t>Contractual Clauses</t>
  </si>
  <si>
    <r>
      <t xml:space="preserve">Secure rights for continuous performance monitoring, including </t>
    </r>
    <r>
      <rPr>
        <sz val="12"/>
        <rFont val="Calibri (Body)"/>
      </rPr>
      <t>unrestricted rights to</t>
    </r>
    <r>
      <rPr>
        <sz val="12"/>
        <rFont val="Calibri"/>
        <family val="2"/>
        <scheme val="minor"/>
      </rPr>
      <t xml:space="preserve"> access, inspection, and audit. This encompasses alternative assurance levels, cooperation with regulator inspections, and full disclosure of audit scope, procedures, and frequency. Include a mandatory transition period upon termination, allowing the service provider to continue services during migration, affording the entity time to transition to another provider or in-house solutions based on service complexity. Mandate the implementation and testing of business contingency plans and the establishment of a security management system by the service provider. Require the service provider's participation in the entity's (advanced) testing program (TLPT)</t>
    </r>
    <r>
      <rPr>
        <sz val="12"/>
        <rFont val="Calibri (Body)"/>
      </rPr>
      <t>, where required</t>
    </r>
    <r>
      <rPr>
        <sz val="12"/>
        <rFont val="Calibri"/>
        <family val="2"/>
        <scheme val="minor"/>
      </rPr>
      <t>.</t>
    </r>
  </si>
  <si>
    <t>Third-party Critical Subcontracting Management</t>
  </si>
  <si>
    <t>Delineate critical and important ICT services in contracts with third-party ICT service providers, specifying conditions for subcontracting. Require continual monitoring of subcontracted services supporting critical functions to ensure compliance with contractual obligations. Detail monitoring and reporting responsibilities of the third-party service provider to the financial entity, including risk assessments related to subcontractor locations and data ownership. Mandate incident response and business continuity plans for subcontractors, along with adherence to specified service levels and security standards. Ensure subcontractors grant the same audit and access rights to the financial entity as the primary service provider. Retain termination rights for the financial entity in cases of unauthorized subcontracting or failure to meet agreed-upon service levels. Implement changes relative to contractual agreements as soon as possible and document the planned timeline for the implementation.</t>
  </si>
  <si>
    <t>Manage third-party risks proportionate to dependency nature, service-related risks, and impact on entity's continuity and availability in case of disruption. Implement a policy for critical function ICT services provided by third-party service providers, considering the location of the service provider (or its parent company), the level of assurance regarding the service providers' risk management framework (including risk mitigation and business continuity measures), the nature of the data shared with the service provider, the location of data processing and storage, group affiliation of the service provider, and the potential impact of the risks and disruptions on the continuity and availability on the activities of the entity. Test response and recovery of critical function-supporting services provided by third parties.</t>
  </si>
  <si>
    <t>8.5
11.4
28.1
28.3
28.4
28.5
28.6
28.8
29.1
29.2 
3.9 (RTS TPPM)
4.1 (RTS TPPM)
10.1 (RTS TPPM)</t>
  </si>
  <si>
    <t>Pre-Contract Risk Assessment</t>
  </si>
  <si>
    <t>Perform pre-contract risk assessment. This assessment must assess if: the contract covers services supporting critical or important functions, a service provider is easily replaceable, the risks of sub-contracting are covered, the risks of outsourcing service to a third-country are covered, the risks of bankruptcy are covered on the side of the service provider, supervisory conditions for contracting are met, all contractual risks are identified and assessed (e.g., to cover for ICT concentration risks), the service provider is suitable, and if there are conflicts of interest. Assess service provider resources for ensuring entity compliance with all legal and regulatory requirements.</t>
  </si>
  <si>
    <t>Register of Information</t>
  </si>
  <si>
    <t xml:space="preserve">Maintain a comprehensive register of information related to contractual arrangements with third-party service providers, distinguishing those supporting critical/important functions. Ensure that the register is in line with all mandatory fields as defined in the ITS on the register of information.  </t>
  </si>
  <si>
    <t>Contractual Requisites</t>
  </si>
  <si>
    <t>Only contract with service providers meeting appropriate information security standards (e.g., ISO 27001, SOC, PCI-DSS, etc.) appropriate to the criticaly of services delivered. Determine audit frequency for service providers, ensuring auditors possess requisite skills and knowledge for complex services</t>
  </si>
  <si>
    <t>Exit strategies</t>
  </si>
  <si>
    <t>Develop and periodically test exit strategies and plans, considering risks related to third-party service providers, including potential failure, service quality deterioration, business disruption, and termination of contractual arrangements. Ensure that the exit plan is realistic, feasible, based on plausible scenarios and reasonable assumptions and shall have a planned implementation schedule compatible with the exit and termination terms established in the relevant contractual arrangements. Also, ensure smooth exit and workload migration to another service provider without business disruption, compliance loss, or service quality decline.</t>
  </si>
  <si>
    <t>Annual Reporting of New Arrangements</t>
  </si>
  <si>
    <t>Report new service provider arrangements to the regulator, especially those supporting critical or important functions, to the regulator on a yearly basis, with immediate notification for critical services.</t>
  </si>
  <si>
    <t>Subcontracting Management</t>
  </si>
  <si>
    <t>Third-Party Subcontractor Due Diligence</t>
  </si>
  <si>
    <t>Implement due diligence procedures to evaluate third-party ICT service providers' subcontracting practices. Ensure these providers actively engage in operational reporting and testing, demonstrating their ability to assess subcontractor capabilities effectively. Require active involvement and notification of the financial entity in subcontracting decisions, ensuring alignment with contractual arrangements. Verify that subcontracting agreements reflect the terms and conditions outlined in the primary contract between the financial entity and the third-party provider. Assess the third-party provider's organizational structure, resources, and information security standards, including incident response and risk management mechanisms. Mitigate risks associated with subcontractor failure and geographical location, considering potential impacts on digital operational resilience and financial stability. Address any barriers to audit and access rights for competent authorities and the financial institution.</t>
  </si>
  <si>
    <t xml:space="preserve">1.1 (RTS SCM)
2.1 (RTS SCM)
3.1 (RTS SCM)
3.2 (RTS SCM)
3.3 (RTS SCM)
5.1 (RTS SCM)
5.2 (RTS SCM)
5.3 (RTS SCM)
5.4 (RTS SCM)
6.1 (RTS SCM)
6.2 (RTS SCM)
6.3 (RTS SCM)
6.4 (RTS SCM)
</t>
  </si>
  <si>
    <t>Subcontracting Risk Management</t>
  </si>
  <si>
    <r>
      <t xml:space="preserve">Establish a risk management process to oversee subcontracting activities effectively. Monitor the entire ICT subcontracting chain, documenting conditions and ensuring compliance with contractual obligations and the obligation to maintain and update the register of information. Review contractual documentation and key performance indicators to verify adherence to established conditions throughout the subcontracting chain. Require advance notice of significant changes to subcontracting arrangements, enabling thorough risk assessment and mitigation. </t>
    </r>
    <r>
      <rPr>
        <sz val="12"/>
        <rFont val="Aptos"/>
        <family val="2"/>
      </rPr>
      <t>Ensure that the right to approve changes or request modifications to material subcontracting activities is added to the contracts with the third-party ICT service providers that provide critical or important functions. Implement proactive measures to address identified risks and enhance subcontracting oversight.</t>
    </r>
  </si>
  <si>
    <t>Subcontracting Monitoring</t>
  </si>
  <si>
    <t>Institute a process of continuous improvement and monitoring to enhance subcontracting practices and mitigate associated risks. Regularly review and update subcontracting conditions based on changing business environments and risk assessments. Conduct periodic assessments of subcontracting criteria, including ICT threats, concentration risks, and geopolitical factors. Ensure uniform implementation of subcontracting conditions across all subsidiaries, within permissible limits. Monitor and evaluate the effectiveness of subcontracting controls through independent reviews and compliance audits. Proactively identify and address any deficiencies or emerging risks to strengthen subcontracting governance and oversight.</t>
  </si>
  <si>
    <t>Digital Operational Resilience Testing</t>
  </si>
  <si>
    <t>Resilience Testing Program</t>
  </si>
  <si>
    <t xml:space="preserve">Establish a risk-based digital operational resilience testing program encompassing identification, classification, and full remediation of test deficiencies based on risk landscape and criticality of assets and services. Utilize independent internal or external parties for conducting tests, ensuring clear Segregation of Duties (SoD). Conduct yearly tests on all systems and applications supporting critical or important functions (see controls 19-20 for the digital operational resilience tests). </t>
  </si>
  <si>
    <t>24.1
24.2
24.3
24.4
24.5
24.6
25.1</t>
  </si>
  <si>
    <t>Diverse Testing Modalities</t>
  </si>
  <si>
    <t>Employ a range of tests including vulnerability assessments, open source analyses, network security assessments, gap analyses, physical security reviews, questionnaires, scanning software solutions, source code reviews (where applicable), scenario-based tests, compatibility testing, performance testing, end-to-end testing, and penetration testing as appropriate.</t>
  </si>
  <si>
    <t>Threat-led Penetration Testing (TLTP)</t>
  </si>
  <si>
    <t>Periodic TLPT Testing</t>
  </si>
  <si>
    <r>
      <t xml:space="preserve">Conduct Threat-led penetration testing (TLPT) every three years, aligning with the entity's risk profile. Ensure TLPT covers all critical or important functions and test on live production systems. Provide the regulator with a report encompassing TLPT findings, remediation plans, and documentation demonstrating adherence to this control. Perform TLPT according to the DORA TLPT framework (based on the TIBER-EU framework) as defined in the corresponding RTS. 
</t>
    </r>
    <r>
      <rPr>
        <b/>
        <sz val="12"/>
        <color rgb="FF3E70CA"/>
        <rFont val="Aptos"/>
        <family val="2"/>
      </rPr>
      <t>*Note that this control is only applicable for financial institutions wich are eligible for TLPT. Refer to the RTS on TLPT for more information on applicability.</t>
    </r>
  </si>
  <si>
    <t>26.1
26.2
26.3
26.5
26.6
26.8
27.1
27.2
2 (RTS TLPT)
3 (RTS TLPT)
4 (RTS TLPT)
5 (RTS TLPT)
6 (RTS TLPT)
7 (RTS TLPT)
8 (RTS TLPT)
9 (RTS TLPT)
10 (RTS TLPT)
11 (RTS TLPT)
12 (RTS TLPT)
13 (RTS TLPT)</t>
  </si>
  <si>
    <t>Outsourced System testing</t>
  </si>
  <si>
    <r>
      <t xml:space="preserve">Extend TLPT to critical outsourced systems, processes, and technologies. The entity shall remain responsible for control compliance. Collaborate with the service providers to establish risk management controls, mitigating risks to data, assets, and critical functions.
</t>
    </r>
    <r>
      <rPr>
        <b/>
        <sz val="12"/>
        <color rgb="FF3E70CA"/>
        <rFont val="Aptos"/>
        <family val="2"/>
      </rPr>
      <t>*Note that this control is only applicable for financial institutions wich are eligible for TLPT. Refer to the RTS on TLPT for more information on applicability.</t>
    </r>
  </si>
  <si>
    <t>Selection of TLPT Testers</t>
  </si>
  <si>
    <r>
      <t xml:space="preserve">Engage either internal or external TLPT testers, with external testers contracted every third TLPT cycle. Ensure internal testers are regulator-approved, possess adequate resources, and engage external threat intelligence providers. Select TLPT testers based on reputation, expertise in threat intelligence, penetration testing, and red team practices, relevant certifications, independent assurance, and indemnity insurance coverage.
</t>
    </r>
    <r>
      <rPr>
        <b/>
        <sz val="12"/>
        <color rgb="FF3E70CA"/>
        <rFont val="Aptos"/>
        <family val="2"/>
      </rPr>
      <t>*Note that this control is only applicable for financial institutions wich are eligible for TLPT. Refer to the RTS on TLPT for more information on applicability.</t>
    </r>
  </si>
  <si>
    <t>Architectural and Network Security</t>
  </si>
  <si>
    <t>Network Design and Segmentation</t>
  </si>
  <si>
    <t>Design the network infrastructure in a way that allows it to be instantaneously severed or segmented to minimize and prevent contagion. Have provisions for temporarily isolating subnetworks and network components/devices. Ensure redundant capabilities are equipped with sufficient resources, capabilities, and functions (e.g., redundant network setup). Systems and networks must be segregated based on function criticality, classification, and overall risk profile. Maintain a separate network for asset administration. Provide a Layer 3 or 7 (L3/L7) visual representation of all networks and data flows. Conduct yearly performance reviews of the network architecture/design.</t>
  </si>
  <si>
    <t>9.4 (b)
12.4
13.1 (RTS RM)
13.2 (RTS RM)</t>
  </si>
  <si>
    <t>Network Security</t>
  </si>
  <si>
    <t>Session Management</t>
  </si>
  <si>
    <t>Enforce procedures to limit, lock, and terminate system and remote sessions after a predefined period of inactivity.</t>
  </si>
  <si>
    <t>Security Monitoring &amp; Log Management</t>
  </si>
  <si>
    <t>Security Monitoring (SIEM)</t>
  </si>
  <si>
    <t>Put in place mechanisms to detect anomalous activities, including network performance issues, incidents (reported by the third-parties in the services that they provide), and potential material single points of failure. The mechanisms shall enable multi-layers of control, define alerting thresholds, monitoring on specific events and criteria to automatically trigger incident response. Identify and implement tools generating alerts of anomalous activities and behaviour, at least for ICT assets and information assets supporting critical or important functions. Devote sufficient resources to detection and monitoring activities, especially to cybersecurity attacks.</t>
  </si>
  <si>
    <t>10.1
10.2
10.3
9.1 (RTS RM)
9.2 (RTS RM)
12.1 (RTS RM)
12.2 (RTS RM)
23.2 (RTS RM)
23.3 (RTS RM)
23.4 (RTS RM)</t>
  </si>
  <si>
    <t>Event Identification for Logging</t>
  </si>
  <si>
    <t>Identify events to be logged, covering logical access, physical access, identity management, capacity management, change management, ICT operation (including system activity), and network traffic activities (including network performance). Determine the level of detail for the logs, aligning with the purpose for which the logs were created and to enable effective detection of anomalous activities. Define retention periods for logs, considering business and security objectives, the purpose of recording logs, and risk assessments.</t>
  </si>
  <si>
    <t>Secure Handling of Log Data</t>
  </si>
  <si>
    <r>
      <t>Implement measures to secure and handle log data, taking into account the purpose for which the logs were created. Establish measures to detect failures in logging systems. Protect the recording of anomalous activities against tampering and unauthorised access at rest, in use, where relevant, and in transit.</t>
    </r>
    <r>
      <rPr>
        <b/>
        <sz val="12"/>
        <rFont val="Aptos"/>
        <family val="2"/>
      </rPr>
      <t xml:space="preserve"> </t>
    </r>
  </si>
  <si>
    <t>Data and (Legacy) System Security</t>
  </si>
  <si>
    <t>ICT (Security) Systems, tools, and solutions</t>
  </si>
  <si>
    <t>Design, procure, and implement security solutions and tooling with the goal to ensure resilience, continuity, and CIA of ICT systems, particularly those supporting critical or important functions.</t>
  </si>
  <si>
    <t>9.2
9.3
11.2 (RTS RM)
20.1 (RTS RM)</t>
  </si>
  <si>
    <t>Data Protection Practices</t>
  </si>
  <si>
    <t>Establish a secure configuration baseline for ICT assets, incorporating industry practices and techniques to minimize exposure to cyber threats. Deploy security measures to ensure CIA, prevent data loss and leakage, and protect against malicious codes. Protect data from risks arising from data management, including poor administration, processing risks, and human error. Ensure secure transfer of data and minimize the risk of data corruption or loss, unauthorized access, and technical flaws that may hinder business activity. Implement access restrictions based on data classification schemes. Regularly verify the effective deployment of these baselines.</t>
  </si>
  <si>
    <t>Vendor Recommended Security Settings</t>
  </si>
  <si>
    <t>Consider the security measures and settings recommended by the third-party service provider delivering the ICT service. Implement technical and organisational measures to minimise the risks related to the infrastructure used and managed by the ICT third-party service provider.</t>
  </si>
  <si>
    <t>Endpoint Devices</t>
  </si>
  <si>
    <t>Enforce usage requirements for portable and nonportable endpoint devices. Ensure that only authorized data storage media, systems, and endpoint devices are used to transfer and store data. Implement security measures to ensure that teleworking and the use of private endpoint devices do not adversely impact the overall security of the entity. This includes having a centralized management solution to remotely manage and wipe endpoint devices, security mechanisms that cannot be modified, removed, or bypassed, and the use of removable data storage devices only when the residual ICT risk remains within predefined risk tolerance levels. Enforce security measures to allow only authorized software installation on systems and endpoint devices.</t>
  </si>
  <si>
    <t>Secure Data Deletion and Disposal</t>
  </si>
  <si>
    <t>Establish a process to securely delete data on and offpremises. Establish a process to securely dispose or decommission data storage devices on and offpremises that contain confidential information.</t>
  </si>
  <si>
    <t>Encryption and Cryptography</t>
  </si>
  <si>
    <t>Data Encryption</t>
  </si>
  <si>
    <t xml:space="preserve">Define rules for encrypting data at rest, in transit, and, where applicable, in use, considering data classification and risk assessments. Specify procedures when encryption of data in use is not feasible, ensuring processing in a separate and protected environment or taking equivalent measures. Implement rules for encrypting internal network connections and traffic with external parties, aligned with data classification and risk assessments. </t>
  </si>
  <si>
    <t>6.1 (RTS RM)
6.2 (RTS RM)
6.3 (RTS RM)
6.4 (RTS RM)
6.5 (RTS RM)
7.1 (RTS RM)
7.2 (RTS RM)
7.3 (RTS RM)
7.4 (RTS RM)
7.5 (RTS RM)</t>
  </si>
  <si>
    <t>Cryptographic Key Management and Lifecycle</t>
  </si>
  <si>
    <t>Establish protocols for the proper use, protection, and lifecycle management of cryptographic keys. Define criteria for selecting cryptographic techniques and practices, incorporating best practices and industry standards. Employ mitigation and monitoring measures if adherence to these practices and standards is not possible. Outline requirements for managing and controlling cryptographic keys throughout their lifecycle, including generation, storage, backup, archiving, retrieval, transmission, retirement, revocation, and destruction. Establish methods to recover cryptographic keys in case of loss, compromise, or damage. Monitor crypto-analysis developments and, when necessary, update or change cryptographic technology. Implement mitigation and monitoring measures if changing or updating the cryptographic technology is not feasible. Maintain a register for all certificates and certificate storing devices.</t>
  </si>
  <si>
    <t>Identity and Access Management</t>
  </si>
  <si>
    <t>Identity Management</t>
  </si>
  <si>
    <t>Assign a unique identity to each staff member or staff of the third-party service provider accessing information and ICT assets. Implement a lifecycle management process for identities, covering creation, change, recertification, temporary deactivation, and termination of user accounts. Utilize automated solutions where applicable.</t>
  </si>
  <si>
    <t>20.1 (RTS RM)
20.2 (RTS RM)
21.1 (RTS RM)</t>
  </si>
  <si>
    <t>Privilige Access Management</t>
  </si>
  <si>
    <t>Define access rights based on need-to-know, need-to-use, and least privilege principles, including provisions for remote and emergency access. Enforce segregation of duties to prevent unjustified access or combinations that could circumvent controls. Ensure user accountability by limiting generic and shared user accounts, enabling user identification for all ICT system actions. Implement controls and tools to restrict unauthorized access.</t>
  </si>
  <si>
    <t>Account Management</t>
  </si>
  <si>
    <t>Establish procedures for granting, changing, and revoking access rights, specifying roles and responsibilities. Define retention periods for access logs. Assign privileged, emergency, and administrator access on a need-to-use or ad-hoc basis, with automated solutions for privilege access management. Withdraw access rights promptly upon termination of employment or when no longer required. Conduct periodic reviews of access rights, ensuring at least annual reviews for non-critical ICT systems and semi-annual reviews for critical systems.</t>
  </si>
  <si>
    <t>Authentication Methods</t>
  </si>
  <si>
    <t>Use authentication methods commensurate  with the classification and risk profile of ICT assets. Implement strong authentication methods, particularly for remote access, privileged access, and access to critical ICT assets.</t>
  </si>
  <si>
    <t>Physical and Environmental Security</t>
  </si>
  <si>
    <t>Implement measures to safeguard the environment (premises, data centers, and sensitive designated areas) where important assets are located from attacks, accidents and from environmental threats and hazards. The level of protection from environmental threats should be commensurate with the importance of the asset storage location and the criticality of operations. Safeguard assets both within and outside the entity's premises, ensuring the Confidentiality, Integrity, and Availability (CIA) of these assets. These measures should be determined based on the outcomes of a risk assessment. This also includes practices like maintaining a clean desk and ensuring screens are clear at processing facilities and access to critical ICT assets. Identify and record authorized personnel entering critical locations of the financial entity. Grant physical access rights to critical ICT assets based on need-to-know, least privilege principles, and ad-hoc requirements according to the access management policy. Monitor physical access to premises, data centers, and designated sensitive areas, aligned with asset classification and area criticality. Regularly review and promptly revoke unnecessary physical access rights.</t>
  </si>
  <si>
    <t>18.1 (RTS RM)
18.2 (RTS RM)
21.1 (RTS RM)</t>
  </si>
  <si>
    <t>Security Awareness</t>
  </si>
  <si>
    <t>Resilience Training Programs</t>
  </si>
  <si>
    <t xml:space="preserve">Implement security awareness and digital operational resilience training as integral components of staff training schemes and ensure training extends to all staff members, including senior management. Customize training intensity based on employee roles and functions. For the training content, cover topics such as network security, insights from prior incidents, threat intelligence, defenses against intrusions, data protection measures (e.g., encryption, cryptography). Conduct the resilience training program on an annual basis. Staff shall be informed on the ICT security policies, procedures and protocols and be made aware of the reporting channels put in place for detecting anomalous activities. Upon termination of employment, all staff are required to return all ICT assets and information assets. </t>
  </si>
  <si>
    <t>5.2
13.6
19.1 (RTS RM)</t>
  </si>
  <si>
    <t>Inclusion of Third-Party Providers</t>
  </si>
  <si>
    <t xml:space="preserve">Incorporate ICT third-party service providers as participants in relevant training programs, where appropriate. Third-parties shall be informed on the ICT security policies, procedures and protocols and be made aware of the reporting channels put in place for detecting anomalous activities. Upon termination of employment or contract termination, the third-parties are required to return all ICT assets and information assets that belong to the financial entity. </t>
  </si>
  <si>
    <t>Vulnerability and Patch Management</t>
  </si>
  <si>
    <t>Resource Management</t>
  </si>
  <si>
    <t>Identify and maintain relevant and trustworthy information resources to build and sustain awareness about vulnerabilities. Track the usage of thirdparty libraries, including open source, by monitoring versions and potential updates (see also 28.2-3).</t>
  </si>
  <si>
    <t>25.2
10.1 (RTS RM)
10.2 (RTS RM)
10.3 (RTS RM)
10.4 (RTS RM)</t>
  </si>
  <si>
    <t>Vulnerability Management</t>
  </si>
  <si>
    <r>
      <rPr>
        <sz val="12"/>
        <color rgb="FF000000"/>
        <rFont val="Aptos"/>
        <family val="2"/>
      </rPr>
      <t xml:space="preserve">Conduct automated vulnerability scanning and assessments on ICT assets. For assets supporting critical or important functions, perform scans and assessments on a weekly basis. Record detected vulnerabilities, monitor their resolution status, and verify the remediation of vulnerabilities. Disclose vulnerabilities responsibly to clients/customers, financial counterparts, and the public when appropriate. Ensure thirdparty service providers report vulnerabilities related to the services they offer. This includes investigating vulnerabilities, determining root causes, and implementing appropriate solutions by the service providers.
</t>
    </r>
    <r>
      <rPr>
        <b/>
        <sz val="12"/>
        <color rgb="FF3E70CA"/>
        <rFont val="Aptos"/>
        <family val="2"/>
      </rPr>
      <t>*Specific to central securities depositories and central counterparties: perform vulnerability assessments before any deployment or redeployment of new or existing applications and infrastructure components, and ICT services supporting critical or important functions.</t>
    </r>
  </si>
  <si>
    <t>Patch Management</t>
  </si>
  <si>
    <t xml:space="preserve">Identify and evaluate available ICT assets (e.g., software and hardware) patches and updates using automated tools, to the extent possible. Deploy patches to address identified vulnerabilities. Prioritize the deployment of patches and other mitigation measures based on the criticality of the vulnerability and the classification and risk profile of the affected assets. Establish emergency procedures for patching and updating ICT assets. Test and deploy ICT asset patches and updates.  Set due dates  for the installation of ICT asset patches and updates, and establish escalation procedures in case the due dates  cannot be met. In cases where no patches can be applied or are available, identify and implement alternative mitigation measures within the set due dates. </t>
  </si>
  <si>
    <t>Minimal Maturity</t>
  </si>
  <si>
    <t>Maturity Model, based on the DNB Good Practices for Information Security 2023</t>
  </si>
  <si>
    <t>Dutch definition</t>
  </si>
  <si>
    <t>English definition</t>
  </si>
  <si>
    <t>Abbreviation</t>
  </si>
  <si>
    <t>Level</t>
  </si>
  <si>
    <t>Criteria for clarification:</t>
  </si>
  <si>
    <t>Niet bestaand – Aan deze beheersingsmaatregel is geen aandacht besteed.</t>
  </si>
  <si>
    <t>Incomplete - No attention has been given to this control.</t>
  </si>
  <si>
    <t>0. Incomplete</t>
  </si>
  <si>
    <t>N/a</t>
  </si>
  <si>
    <t>Initieel – De beheersingsmaatregel is (gedeeltelijk) gedefinieerd maar wordt op inconsistente wijze uitgevoerd. Er is een grote afhankelijkheid van individuen bij de uitvoering van de beheersingsmaatregel.</t>
  </si>
  <si>
    <t>Initial - The control is (partially) defined but is performed in an inconsistent manner with a large dependency on individuals relating to control execution.</t>
  </si>
  <si>
    <t>▪ No or limited management measure implemented.
▪ Management measure has been implemented ad hoc.
▪ The management measure is not documented.
▪ The method of implementation depends on an individual and is not standardized.
▪ The tasks and responsibilities including necessary segregation of duties are described for this control, but in practice are often not performed as described.
▪ The operation of this control is tested occasionally.
▪ The effect of the control measure is not assessed.</t>
  </si>
  <si>
    <t>Herhaalbaar maar informeel – De beheersingsmaatregel is aanwezig en wordt op consistente en gestructureerde, maar op informele wijze uitgevoerd.</t>
  </si>
  <si>
    <t>Managed - The control is implemented and performed with consistence and structure for part of the proces or control (evidence not always available)</t>
  </si>
  <si>
    <t>▪ Design and existence are limited demonstrable.
▪ The control measure is only partly determined, partly recorded in writing and partly embedded in the organization.
▪ The tasks and responsibilities including necessary segregation of duties are described for this control measure and are carried out in practice.
▪ The effect of the control cannot be demonstrated and/or is not recorded.
▪ The effectiveness of the control measure is periodically tested and recorded for less than 6 months, or the effectiveness cannot be demonstrated over 6 months.</t>
  </si>
  <si>
    <t>▪ Design, existence and effective operation are demonstrable.
▪ The control measure has been defined on the basis of a risk assessment.
▪ The control measure has been defined, recorded in writing and embedded in the organization.
▪ Tasks and responsibilities including necessary segregation of duties have been implemented in writing and tested and evaluated.
▪ The effectiveness has been tested, demonstrated and recorded over a period of at least 6 months on a risk basis.
▪ The implementation of the control measure is reported to the management.</t>
  </si>
  <si>
    <t>Effectief en meetbaar stelsel van beheersmaatregelen  –  Naast de effectiviteit van individuele beheersmaatregelen, wordt ook periodiek de effectiviteit van de samenhang van alle informatiebeveiligingsmaatregelen geëvalueerd. Deze evaluatie van het stelsel van beheersmaatregelen wordt vastgelegd en gerapporteerd aan het management.</t>
  </si>
  <si>
    <t>Quantitatively Managed - In addition to the effectiveness of individual control measures, the effectiveness of the cohesion of all information security measures is also evaluated periodically. This evaluation of the system of control measures is recorded and reported to management.</t>
  </si>
  <si>
    <r>
      <rPr>
        <b/>
        <sz val="11"/>
        <color rgb="FF000000"/>
        <rFont val="Calibri"/>
        <family val="2"/>
        <scheme val="minor"/>
      </rPr>
      <t xml:space="preserve">Criteria for level 3 plus the following distinguishing criteria:
</t>
    </r>
    <r>
      <rPr>
        <sz val="11"/>
        <color rgb="FF000000"/>
        <rFont val="Calibri"/>
        <family val="2"/>
        <scheme val="minor"/>
      </rPr>
      <t xml:space="preserve">▪ The evaluation of the control measure takes place in the context of the information security measures system.
▪ The evaluation is documented.
▪ Roles and responsibilities for evaluation have been formalized.
▪ The frequency of evaluation is based on the risk profile of the institution and takes place at least annually.
▪ When periodically reviewing the effective operation of control, CIPs (metrics) are used, (operational) incidents are included and benchmarking with peers takes place.
▪ The outcome of the review is reported to management.
</t>
    </r>
  </si>
  <si>
    <t>Continu verbeteren en toekomst gericht stelsel van beheersmaatregelen  – Er wordt continu gezocht naar verbetering van de effectiviteit van het stelsel van beheersmaatregelen door rekening te houden met toekomstige risico's. Hierbij wordt gebruik gemaakt van externe data en benchmarking. Medewerkers zijn pro-actief betrokken bij de toekomstgerichte verbetering van de de effectiviteit van de samenhang van informatiebeveiligingsmaatregelen.</t>
  </si>
  <si>
    <t>Optimizing - Continuous efforts are made to improve the effectiveness of the system of control measures by taking future risks into account. This involves the use of external data and benchmarking. Employees are proactively involved in the future-oriented improvement of the effectiveness of the coherence of information security measures.</t>
  </si>
  <si>
    <r>
      <rPr>
        <b/>
        <sz val="11"/>
        <color rgb="FF000000"/>
        <rFont val="Calibri"/>
        <family val="2"/>
        <scheme val="minor"/>
      </rPr>
      <t xml:space="preserve">Criteria for level 4 plus the following distinguishing criteria:
</t>
    </r>
    <r>
      <rPr>
        <sz val="11"/>
        <color rgb="FF000000"/>
        <rFont val="Calibri"/>
        <family val="2"/>
        <scheme val="minor"/>
      </rPr>
      <t>▪ Management measure is continuously updated. Evaluation focuses on the future and includes benchmarking with peers.
▪ Results from self-assessments, gap and root cause analyses have been used in the design of the control measure.
▪ The control measures in place are benchmarked against external data and are 'Best Practice' compared to other organizations.
▪ Assessment of the effective operation of the control measure is based on CIPs (metrics).
▪ Employees are demonstrably continuously and proactively involved in improving the control measures.</t>
    </r>
  </si>
  <si>
    <t>Match</t>
  </si>
  <si>
    <t>overlap</t>
  </si>
  <si>
    <t>absence</t>
  </si>
  <si>
    <t>Overlap</t>
  </si>
  <si>
    <t>Absence</t>
  </si>
  <si>
    <t xml:space="preserve">Total </t>
  </si>
  <si>
    <t>Total</t>
  </si>
  <si>
    <t>Control covered via DNB 58 GP?</t>
  </si>
  <si>
    <t>DNB 58 GP control allignment:</t>
  </si>
  <si>
    <t>Comments on GAPS:</t>
  </si>
  <si>
    <t>Partly</t>
  </si>
  <si>
    <t>5.1 Responsibility for risk, security and compliance</t>
  </si>
  <si>
    <t>The DNB controls mention: "The institution's board visibly and actively promotes the importance of information security and cybersecurity." The controls do not further detail management responsibilities.</t>
  </si>
  <si>
    <t>No</t>
  </si>
  <si>
    <t>Management responsibilities not explicitly defined in DORA</t>
  </si>
  <si>
    <t xml:space="preserve">11.1 ICT Business impact analysis and ICT Continuity plans </t>
  </si>
  <si>
    <t>16.5 Independent assurance</t>
  </si>
  <si>
    <t>Yes</t>
  </si>
  <si>
    <t>DNB Good Practices framework
1.2 IT policies management
4.1 IT risk management framework</t>
  </si>
  <si>
    <t>The entire DNB framework touches upon the topics mentioned in this DORA control. As this is a high-level control, further detailing is provided in the controls below. The key here is to have a policy/procedure/ strategy for all these topcis.</t>
  </si>
  <si>
    <t>1.2 IT policies management
2.1 Enterprise Information architecture model</t>
  </si>
  <si>
    <t>The DNB controls do not explicitly define mapping identifying, classifying and adequately documenting all critical and important functions and performing a yearly review on the adequacy of this classification</t>
  </si>
  <si>
    <t>7.1 Segregation of duties</t>
  </si>
  <si>
    <t>1.2 IT policies management
4.1 IT risk management framework</t>
  </si>
  <si>
    <t>3.2 Technology standards
16.2 Monitoring of internal control framework
16.3 Internal control of third parties
16.4 Evaluation of compliance with external requirements
16.5 Independent assurance</t>
  </si>
  <si>
    <t>Reporting the effectiveness of the risk maangement control framework to the management body is not explicitly included in the DNB controls.</t>
  </si>
  <si>
    <t>4.1 IT risk management framework
5.2 Management of information security
6.1 Data and system ownership
14.1 Monitoring and reporting of SLA's
14.2 Supplier risk management
16.3 Internal control of third parties</t>
  </si>
  <si>
    <t>Senior management involvement is not explictly mentioned in the DNB controls. Maintaining a register of information is also not explicitly mentioned.</t>
  </si>
  <si>
    <t>4.2 Risk assessment</t>
  </si>
  <si>
    <t>4.2 	Risk assessment</t>
  </si>
  <si>
    <t>Performmance of risk assessments before and after connecting legacy ICT systems, applications, or systems is not explicitly defined in the DNB controls.</t>
  </si>
  <si>
    <t>The Internal audit department shall conduct audits on the following domains: 
- Risk management framework, policies, related processes, and procedures
- ICT Response and recovery plans
Adjust audit frequency and focus based on the entity's ICT risk profile.</t>
  </si>
  <si>
    <t>16.2 Monitoring of internal control framework
16.5 Independent assurance</t>
  </si>
  <si>
    <t>8.2 Personnel competences
9.3 Employee awareness
16.5 Independent assurance</t>
  </si>
  <si>
    <t>16.2 Monitoring of internal control framework
16.3 Internal control of third parties
16.4 Evaluation of compliance with external requirements
16.5 Independent assurance</t>
  </si>
  <si>
    <t>14.2 Supplier risk management
16.2 Monitoring of internal control framework
16.3 Internal control of third parties
16.5 Independent assurance</t>
  </si>
  <si>
    <t>2.1 Enterprise Information architecture model
4.2 Risk assessment
13.1 Configuration repository and baseline
19.2 Vulnerability management (Newly identified vulnerabilities)</t>
  </si>
  <si>
    <t>The specific elements/records which need to be included in the asset inventory are not specificly mentioned in the DNB controls.</t>
  </si>
  <si>
    <t>2.1 Enterprise Information architecture model
4.2 Risk assessment
13.1 Configuration repository and baseline
14.2 Supplier risk management
19.2 Vulnerability management (Newly identified vulnerabilities)</t>
  </si>
  <si>
    <t>7.1 Segregation of duties
10.1 Change standards and procedures
10.2 Impact assessment, prioritisation and authorisation
10.3 Test environment
10.4 Testing of changes
10.5 Promotion to production</t>
  </si>
  <si>
    <t>10.2 Impact assessment, prioritisation and authorisation
19.3 Life cycle management</t>
  </si>
  <si>
    <t>The DNB controls do not specifically discuss the flow of handling emergency changes.</t>
  </si>
  <si>
    <t>10.1 Change standards and procedures
10.2 Impact assessment, prioritisation and authorisation
10.3 Test environment
10.4 Testing of changes
10.5 Promotion to production
11.3 Offsite backup storage
11.4 Backup and restoration
12.1 Storage and retention arrangements</t>
  </si>
  <si>
    <t xml:space="preserve">Requirements for testing in the production are not explicitly mentioned in the DNB controls. This can be compensated by prohibiting testing in the production environment. </t>
  </si>
  <si>
    <t>2.2 Data classification scheme
3.1 Monitor future trends and regulations
14.1 Monitoring and reporting of SLA's
16.1 Security testing, surveillance and monitoring
18.1 Infrastructure resource protection and availability
18.4 Network security
19.1 Malicious software prevention, detection and correction</t>
  </si>
  <si>
    <t>Is part of the ISO 27001 framework.</t>
  </si>
  <si>
    <t>4.2 Risk assessment
18.1 Infrastructure resource protection and availability
18.2 Infrastructure maintenance
19.3 Life cycle management
20.1 Protection of security technology
21.2 Physical access</t>
  </si>
  <si>
    <t>10.1 Change standards and procedures
15.1 Security incident definition
15.2 Incident escalation</t>
  </si>
  <si>
    <t>11.3 Offsite backup storage
11.4 Backup and restoration
12.1 Storage and retention arrangements</t>
  </si>
  <si>
    <r>
      <rPr>
        <sz val="12"/>
        <rFont val="Aptos"/>
        <family val="2"/>
      </rPr>
      <t xml:space="preserve">Ensure that the activation of backup systems will not jeopardize the security of ICT systems or the availability, authenticity, integrity or cinfidentiality of data. For example through the execution of periodic restore tests based on the backup, restoration, and recovery procedures. 
Ensure that when restoring backup data using self-managed systems, that systems are used that are both physically and logically segregated from the source system to ensure protection. Furthermore, the backup systems shall be securely protected from any unauthorized access or IT corruption and allow for timely restoration. Institutions must validate that the highest level of data integrity is maintained when restoring backups.
</t>
    </r>
    <r>
      <rPr>
        <sz val="12"/>
        <color rgb="FF000000"/>
        <rFont val="Aptos"/>
        <family val="2"/>
      </rPr>
      <t xml:space="preserve">
</t>
    </r>
    <r>
      <rPr>
        <b/>
        <sz val="12"/>
        <color rgb="FF3E70CA"/>
        <rFont val="Aptos"/>
        <family val="2"/>
      </rPr>
      <t>Additionally for central counterparties:</t>
    </r>
    <r>
      <rPr>
        <sz val="12"/>
        <color rgb="FF3E70CA"/>
        <rFont val="Aptos"/>
        <family val="2"/>
      </rPr>
      <t xml:space="preserve"> the recovery plans shall enable the recovery of all transactions at the time of disruption to allow the central counterparty to continue to operate with certainty and to complete settlement on the scheduled date.
</t>
    </r>
    <r>
      <rPr>
        <b/>
        <sz val="12"/>
        <color rgb="FF3E70CA"/>
        <rFont val="Aptos"/>
        <family val="2"/>
      </rPr>
      <t>Additionally for data reporting service providers*:</t>
    </r>
    <r>
      <rPr>
        <sz val="12"/>
        <color rgb="FF3E70CA"/>
        <rFont val="Aptos"/>
        <family val="2"/>
      </rPr>
      <t xml:space="preserve"> the providers shall additionally maintain adequate resources and have back-up and restoration facilities in place in order to offer and maintain their services at all times.
</t>
    </r>
    <r>
      <rPr>
        <sz val="9"/>
        <color rgb="FF3E70CA"/>
        <rFont val="Aptos"/>
        <family val="2"/>
      </rPr>
      <t xml:space="preserve">
*For definition of DRSP see: https://www.esma.europa.eu/esmas-activities/markets-and-infrastructure/data-reporting-services-providers </t>
    </r>
  </si>
  <si>
    <t>11.3 Offsite backup storage
11.4 Backup and restoration
12.1 Storage and retention arrangements
18.3 Cryptographic key management
20.1 Protection of security technology</t>
  </si>
  <si>
    <t>DORA specifically states: "When restoring backup data using own systems, financial entities shall use ICT systems that are physically and logically segregated from the source ICT system. " This requirements is not covered in the DNB controls.</t>
  </si>
  <si>
    <t>Regular review of the business continuity plan is not covered in the DNB controls.</t>
  </si>
  <si>
    <t>Regular review of the response/recovery plan is not covered in the DNB controls.</t>
  </si>
  <si>
    <t>The DNB controls do not encompasse record keeping.</t>
  </si>
  <si>
    <t>The DNB controls do not go in-depth into the BIA requirements.</t>
  </si>
  <si>
    <t>2.2 Data classification scheme
11.2 Testing of the IT continuity plan</t>
  </si>
  <si>
    <t>The following elements are missing in the DNB controls:
- Testing on risks arising from third-parties e.g., insolvency and failure;
- Extensiveness of scenario's to test response and recovery procedures;
- Alternative measures for when primary recovery measures are impractical in the short term.</t>
  </si>
  <si>
    <r>
      <rPr>
        <sz val="12"/>
        <rFont val="Aptos"/>
        <family val="2"/>
      </rPr>
      <t xml:space="preserve">Regularly test ICT business continuity, response, and recovery plans, particularly in collaboration with third-party service providers supporting critical or important functions. Testing should  take into account the financial entity’s BIA and the ICT risk assessment and occur on a yearly basis and whenever there are significant changes to systems supporting critical or important functions. 
Tests must be based on realistic scenarios and encompass scenarios like cyber attacks, insolvency or failure of the third-party, backup restores, and switchover between primary and redundant processing sites. 
The testing shall verify whether at least critical or important functions can be operated appropriately, for a sufficient period of time and whether the normal functioning (of the business process) may be restored. Conduct testing of crisis communication plans to ensure effective communication strategies during a crisis or major disruption. Document test results and report any identified deficiencies resulting from the tests to the management body.
</t>
    </r>
    <r>
      <rPr>
        <b/>
        <sz val="12"/>
        <color rgb="FF3E70CA"/>
        <rFont val="Aptos"/>
        <family val="2"/>
      </rPr>
      <t xml:space="preserve">
Refer to Articles 24.2-3 of the RTS RM for the specific requirements for Central counterparties and Central security depositories.</t>
    </r>
  </si>
  <si>
    <t>11.1 ICT Business impact analysis and ICT Continuity plans 
11.2 Testing of the IT continuity plan</t>
  </si>
  <si>
    <t>The following elements are missing in the DNB controls:
- Testing on risks arising from third-parties e.g., insolvency and failure;
- Frequency of testing (yearly);
- Testing on signigicant changes to systems supporting critical or important functions;
- Reporting mechanism to inform management on testing results.</t>
  </si>
  <si>
    <t>15.1 Security incident definition</t>
  </si>
  <si>
    <t>The entire definition of what constitutes as a 'major incident', including incident tresholds, is not covered in the DNB controls.</t>
  </si>
  <si>
    <t xml:space="preserve">The DNB controls do not encompasse the definition of significant cyber threats. </t>
  </si>
  <si>
    <t>15.1 Security incident definition
15.2 Incident escalation
16.1 Security testing, surveillance and monitoring
18.1 Infrastructure resource protection and availability
18.4 Network security
19.1 Malicious software prevention, detection and correction</t>
  </si>
  <si>
    <t>15.1 Security incident definition
15.2 Incident escalation
16.1 Security testing, surveillance and monitoring</t>
  </si>
  <si>
    <t>15.2 Incident escalation</t>
  </si>
  <si>
    <t>Reporting of 'major incidents' to the regulator, including reporting timelines and report content, is not included in the DNB controls.</t>
  </si>
  <si>
    <t>19.3 Life cycle management</t>
  </si>
  <si>
    <t xml:space="preserve">Put in place measures to mitigate the risk of unintentional alteration or intentional manipulation during development, maintenance, and deployment in production. Protect the integrity and confidentiality of data in non-production environments. Store only anonymized, pseudonymized, or randomized production data.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 </t>
  </si>
  <si>
    <t>10.3 Test environment
10.4 Testing of changes
10.5 Promotion to production</t>
  </si>
  <si>
    <t>10.1 Change standards and procedures
10.2 Impact assessment, prioritisation and authorisation
10.3 Test environment
10.4 Testing of changes
10.5 Promotion to production</t>
  </si>
  <si>
    <t>10.3 Test environment
10.4 Testing of changes
16.1 Security testing, surveillance and monitoring
18.1 Infrastructure resource protection and availability
22.1 Penetration testing and ethical hacking</t>
  </si>
  <si>
    <t xml:space="preserve">The DNB controls do not encompasse project management control. </t>
  </si>
  <si>
    <t>10.2 Impact assessment, prioritisation and authorisation</t>
  </si>
  <si>
    <t>14.1 Monitoring and reporting of SLA's</t>
  </si>
  <si>
    <t>The DNB controls state that the financial institution should only contract third-parties that meet their information security requirements. The controls do not explicitly state due dilligence and what the requirements should encompasse.</t>
  </si>
  <si>
    <t>14.2 Supplier risk management
16.3 Internal control of third parties</t>
  </si>
  <si>
    <t>14.1 Monitoring and reporting of SLA's
14.2 Supplier risk management
16.3 Internal control of third parties</t>
  </si>
  <si>
    <t>14.1 Monitoring and reporting of SLA's
14.2 Supplier risk management
15.2 Incident escalation
16.3 Internal control of third parties</t>
  </si>
  <si>
    <t>9.1	Knowledge transfer to end users
9.2	Knowledge transfer to operations and support staff
14.1 Monitoring and reporting of SLA's
16.3 Internal control of third parties</t>
  </si>
  <si>
    <t>14.1 Monitoring and reporting of SLA's
14.2 Supplier risk management
16.3 Internal control of third parties
22.1 Penetration testing and ethical hacking</t>
  </si>
  <si>
    <t>The DNB controls do not encompasse the contractual requirements for subcontracting critical and important functions. These requirements are based on a draft RTS from DORA L2.</t>
  </si>
  <si>
    <t>4.1 IT risk management framework
5.2 Management of information security
6.1 Data and system ownership
11.2 Testing of the IT continuity plan
14.1 Monitoring and reporting of SLA's
14.2 Supplier risk management
16.3 Internal control of third parties</t>
  </si>
  <si>
    <t>The DNB controls require financial institutions to take into account third-parties when testing continuity measures. However, the controls are not specific on the DORA requirement on testing response and recovery procedures for third-parties supporting critical functions.</t>
  </si>
  <si>
    <t>The DNB controls state that the financial institution should only contract third-parties that meet their information security requirements. The controls do not explicitly state due dilligence (in this specific case on a pre-contract risk assessment) and what the requirements should encompasse.</t>
  </si>
  <si>
    <t xml:space="preserve">Maintain a comprehensive register of information related to contractual arrangements with third-party service providers, distinguishing those supporting critical/important functions. Ensure that the register is in line with all mandatory fiels as defined in the ITS on the register of information.  </t>
  </si>
  <si>
    <t>Reporting arrangements to the regulator is not part of the DNB framework.</t>
  </si>
  <si>
    <t>While the DNB controls do state that institutions need to have an (agreed) exit plan with their service providers, the controls do not go into the same depth as DORA. DORA is more explicit on which grounds an exit plan should be made and agreed. Furthermore, DORA leans more on actively testing the exit plans and on which scenarios should be tested.</t>
  </si>
  <si>
    <t>22.1 Penetration testing and ethical hacking</t>
  </si>
  <si>
    <t>10.4 Testing of changes
18.1 Infrastructure resource protection and availability
18.4 Network security
19.1 Malicious software prevention, detection and correction
19.2 Vulnerability management (Newly identified vulnerabilities)
22.1 Penetration testing and ethical hacking</t>
  </si>
  <si>
    <t xml:space="preserve">The DNB controls do not go into full length on the variety of security tests that need to be performed, where appropriate. While DORA is based on proportion, meaning considering the complexity of the environment and expert opinion, it is recommended to consider the tests as outlined by DORA. </t>
  </si>
  <si>
    <t>The 'reporting to the regulator' part is not explicitly mentioned in the DNB controls. A procedure needs to be created for this as well as the TLPT-program based on the risk-profile of the entity (which is not specifically mentioned in the DNB controls).</t>
  </si>
  <si>
    <t>16.3 Internal control of third parties
22.1 Penetration testing and ethical hacking</t>
  </si>
  <si>
    <t>The DNB controls are not that specific on the TLPT-testing requirements.</t>
  </si>
  <si>
    <t>18.4 Network security</t>
  </si>
  <si>
    <t>The DNB controls refer to the zero-trust model but they do not explicitly state which measures from that model need to be implemented. As such, the specific DORA requirements cannot be mapped to these controls.</t>
  </si>
  <si>
    <t>Implement controls to prevent and detect unauthorized network connections. Establish and maintain a secure configuration baseline for all network components, following vendor instructions, industry standards, and best practices. Ensure Confidentiality, Integrity, and Availability (CIA) of data during network transmission. Prevent and detect data leakage, and secure data transfer with external parties. Implement measures to secure network traffic between internal networks and the internet/external connections. Apply encryption for all communication protocols over corporate, public, domestic, thirdparty, and wireless networks, based on data classification and risk assessments. Regularly review roles and responsibilities for defining, implementing, approving, changing, and reviewing firewall rules and connection filters. For critical or important systems, conduct reviews every six months.</t>
  </si>
  <si>
    <t>3.2	Technology standards
13.1 Configuration repository and baseline
17.1 Identity management
18.1 Infrastructure resource protection and availability
18.3 Cryptographic key management
18.4 Network security
18.5 Exchange of sensitive data
19.1 Malicious software prevention, detection and correction
19.2 Vulnerability management (Newly identified vulnerabilities)
20.1 Protection of security technology</t>
  </si>
  <si>
    <t>Firewall reviews performed (e.g., every six months on critical systems) by the institution are not part of the DNB controls.</t>
  </si>
  <si>
    <t>Procedures to limit, lock, and terminate system and remote sessions after a predefined period of inactivity are not explicitly defined in the DNB controls.</t>
  </si>
  <si>
    <t>Put in place mechanisms to detect anomalous activities, including network performance issues, incidents (reported by the third-parties in the services that they provide), and potential material single points of failure. The mechanisms shall enable multi-layers of control, define alerting threshholds, monitoring on specific events and criteria to automatically trigger incident response. Identify and implement tools generating alerts of anomalous activities and behaviour, at least for ICT assets and information assets supporting critical or important functions. Devote sufficient resources to detection and monitoring activities, especially to cybersecurity attacks.</t>
  </si>
  <si>
    <t>16.1 Security testing, surveillance and monitoring
17.2 User account management
18.3 Cryptographic key management
20.1 Protection of security technology
21.1 Physical security measures
21.2 Physical access</t>
  </si>
  <si>
    <t>16.1 Security testing, surveillance and monitoring
18.3 Cryptographic key management
18.5 Exchange of sensitive data</t>
  </si>
  <si>
    <t xml:space="preserve">Failures of logging (and monitoring) systems is not included in the DNB controls. </t>
  </si>
  <si>
    <t>3.2 	Technology standards
13.1 Configuration repository and baseline
18.1 Infrastructure resource protection and availability
18.3 Cryptographic key management
18.5 Exchange of sensitive data
19.2 Vulnerability management (Newly identified vulnerabilities)</t>
  </si>
  <si>
    <t>Considerations of the the security measures and settings recommended by the third-party service provider delivering the ICT service are not explicitly defined in the DNB controls.</t>
  </si>
  <si>
    <t>12.2 Disposal
18.4 Network security
18.5 Exchange of sensitive data</t>
  </si>
  <si>
    <t>Security measures for end-point devices are not as explicit in the DNB controls. De DNB controls touch upon secure data transfer and disposal but do not touch upon security for teleworking and remote wiping.</t>
  </si>
  <si>
    <t>12.2 Disposal</t>
  </si>
  <si>
    <t>18.3 Cryptographic key management
18.5 Exchange of sensitive data</t>
  </si>
  <si>
    <t>The DNB controls are not specific on using encryption at rest, in use, and in transit. Furthermore, etsablishing procedures for when encryption of data in use is not feasible, ensuring processing in a separate and protected environment or taking equivalent measures, are not explicitly defined.</t>
  </si>
  <si>
    <t>Cryptographic key recovery procedures are not included in the DNB controls.</t>
  </si>
  <si>
    <t>17.1 Identity management
17.2 User account management</t>
  </si>
  <si>
    <t>7.1 	Segregation of duties
17.1 Identity management
17.2 User account management</t>
  </si>
  <si>
    <t>Access rights based on need-to-know, need-to-use, and least privilege principles, including provisions for remote and emergency access are not explicitly defined in the DNB controls.</t>
  </si>
  <si>
    <t>7.1 	Segregation of duties
8.5 	Job change and termination
17.1 Identity management
17.2 User account management</t>
  </si>
  <si>
    <t>Conduct periodic reviews of access rights, ensuring at least annual reviews for non-critical ICT systems and semi-annual reviews for critical systems is not explicitly defined in the DNB controls.</t>
  </si>
  <si>
    <t>21.1 Physical security measures
21.2 Physical access</t>
  </si>
  <si>
    <t>8.2	 Personnel competences
8.3	 Dependence upon individuals
8.5	 Job change and termination
9.1	 Knowledge transfer to end users
9.2	 Knowledge transfer to operations and support staff
9.3	 Employee awareness</t>
  </si>
  <si>
    <t>3.2	 Technology standards
4.1	 IT risk management framework
5.2	 Management of information security
9.1	 Knowledge transfer to end users
9.2	 Knowledge transfer to operations and support staff
16.3 Internal control of third parties</t>
  </si>
  <si>
    <t>The requirement for third-parties to, upon termination of employment, return all ICT assets and information assets that belong to the financial entity. is not explicitly defined in the DNB controls.</t>
  </si>
  <si>
    <t>10.1 Change standards and procedures
19.2 Vulnerability management (Newly identified vulnerabilities)</t>
  </si>
  <si>
    <t>10.1 Change standards and procedures
14.1 Monitoring and reporting of SLA's
16.3 Internal control of third parties
19.2 Vulnerability management (Newly identified vulnerabilities)
19.3 Life cycle management
20.1 Protection of security technology</t>
  </si>
  <si>
    <t>The weekly scans on critical and important functions are not explicitly defined in the DNB controls.</t>
  </si>
  <si>
    <t>DNB Good Practice Informatiebeveiliging 2023</t>
  </si>
  <si>
    <t>Element</t>
  </si>
  <si>
    <t>Domain ID</t>
  </si>
  <si>
    <t>Sub-Domain ID</t>
  </si>
  <si>
    <t>Sub-Domain</t>
  </si>
  <si>
    <t>Good Practices (NL)</t>
  </si>
  <si>
    <t>Define an information security plan</t>
  </si>
  <si>
    <t>▪ De instelling heeft een informatiebeveiligingsbeleid opgesteld in lijn met internationaal geaccepteerde standaards zoals ISO27001/2 en het NIST cybersecurity framework.
▪ Het informatiebeveiligingsbeleid bevat zowel preventieve, detecterende, corrigerende als repressieve beheersmaatregelen. In het NIST cybersecurity framework komt dit bijvoorbeeld nader tot uitdrukking in fasen Identify, Protect, Detect, Respond en Recover.
▪ Het informatiebeveiligingsbeleid van de instelling beschrijft zowel (ICT) technische beheersmaatregelen als procedurele beheersmaatregelen in de bedrijfsprocessen.
▪ De instelling actualiseert het informatiebeveiligingsbeleid met een vaste periodiciteit die past bij de aard, omvang en complexiteit van de instelling (bijvoorbeeld twee jaarlijks) en met een hogere frequentie wanneer daartoe aanleiding bestaat, bijvoorbeeld bij fusies en overnames, majeure uitbestedingen of nieuwe cyberdreigingen.
▪ Medewerkers van de instelling zijn via awareness programma’s bekend met de beleidslijnen op het gebied van informatiebeveiliging en kennen hun rol en verantwoordelijkheden in dat verband</t>
  </si>
  <si>
    <t>▪ De instelling heeft (ICT) werkprocessen en procedures beschreven en/of ingericht in workflow tooling die een beheerste uitvoering van die (ICT) werkprocessen en procedures waarborgen. De workflow tooling dwingt bijvoorbeeld het 4-ogen principe af bij het aanpassen van kritieke ICT-systemen, systeemparameters of data en dat alle activiteiten herleidbaar zijn (logging).
▪ De procedures zijn gebaseerd op internationaal geaccepteerde standaarden, zoals ITIL, BISL en PRINCE II.
▪ De instelling actualiseert de ingerichte beheersmaatregelen in relatie tot de (herijkte) risico’s. Daarbij past zij de (opzet van) (ICT) werkprocessen en procedures aan met een vaste periodiciteit (bijvoorbeeld jaarlijks) en met een hogere frequentie wanneer daartoe aanleiding bestaat, bijvoorbeeld bij fusies en overnames, uitbesteding van de (ICT) werkprocessen of incidenten in de uitvoering. Bij nieuwe of in intensiteit toenemende vormen van cyberdreigingen, bekijkt de instelling of (ICT) werkprocessen en procedures dienen te worden aangescherpt. De instelling stelt vast in hoeverre haar medewerkers, inhuurkrachten en dienstverleners zich houden aan de vastgestelde (ICT) werkwijzen en zich ervan bewust zijn dat een beheerste uitvoering van hun werkzaamheden bijdraagt aan informatiebeveiliging en weerbaarheid tegen cyberdreigingen.</t>
  </si>
  <si>
    <t>Define the information architecture</t>
  </si>
  <si>
    <t>▪ De instelling werkt volgens een Information Security Architectuur waarin inzichtelijk is gemaakt hoe de ICTsystemen en dataverzamelingen de bedrijfsstrategie en bedrijfsprocessen ondersteunen.
▪ De informatiearchitectuur is gebaseerd op internationaal geaccepteerde standaarden zoals TOGAF en DYA waarbij de daarin uitgewerkte aandachtsgebieden ook zijn bekeken vanuit een security perspectief.
▪ De instelling heeft een visie ontwikkeld waaruit blijkt hoe de ICT-systemen en organisatiestructuur zullen evolueren om de bedrijfsstrategie op (midden)lange termijn te ondersteunen; kritieke of belangrijke afhankelijkheden van derden / partners zijn daarbij in kaart gebracht.
▪ In deze visie worden elementen van NIST ZERO Trust architectuur betrokken zoals het aanbrengen van een scheiding (logisch of mogelijk fysiek) van 1. De communicatiestromen die worden gebruikt om het netwerk en de applicatie/dienst te besturen en te configureren (control plane) en 2. De communicatiestromen die worden gebruikt om het eigenlijke werk van de organisatie uit te voeren (data plane).
▪ De instelling hanteert architectuurprincipes die erop zijn gericht dat informatie zo eenvoudig, flexibel, betrouwbaar en veilig mogelijk aan daartoe geautoriseerde medewerkers, klanten en derden beschikbaar wordt gesteld.</t>
  </si>
  <si>
    <t xml:space="preserve">▪ De instelling heeft een dataclassificatieschema opgesteld dat gebaseerd is op de risico’s aan de hand waarvan alle ICTsystemen en data worden ingedeeld in bijvoorbeeld: Beschikbaarheid, Integrititeit, Vertrouwelijkheid (BIV), Hoog/Midden/Laag en Publiek/Vertrouwelijk/Geheim.
▪ Op basis van de classificatie treft de instelling beheersmaatregelen, zoals encrypted opslag van alle gegevens in de categorie Geheim.
▪ De instelling heeft zicht op de datacenter locatie(s) waar haar bedrijfskritieke informatie is opgeslagen. Dit instelling stelt periodiek vast dat de locaties in overeenstemming zijn met haar informatiebeveiligingsbeleid.
▪ De instelling monitort actief met behulp van DLP-tooling in hoeverre gevoelige data vanuit het bedrijfsnetwerk naar buiten wordt verzonden en of dat in overeenstemming is met de dataclassificatie. </t>
  </si>
  <si>
    <t>Determine technological direction</t>
  </si>
  <si>
    <t>▪ Medewerkers zijn actief op internetfora en/of geabonneerd op cybersecurity nieuwsbrieven.
▪ De instelling neemt een dienst af van een externe partij die gerichte security intelligence levert.
▪ De instelling is lid van beroeps- en/of vakverenigingen of andere sectorale organisaties die kennis en ervaring uitwisselen op het gebied van cybersecurity zoals ISAC’s.
▪ De instelling onderhoudt nauwe contacten met overheidsinstanties, die zich richten op cybersecurity, zoals het NCSC of het Digital Trust Center.
▪ De instelling heeft contractuele afspraken gemaakt met kritieke of belangrijke uitbestedingspartners over samenwerking en informatieuitwisseling op het gebied van informatiebeveiliging en cybersecurity.
▪ Ontwikkelingen op het gebied van Quantum technologie worden in kaart gebracht, zowel voor praktische toepassingen van Quantum op het gebied van beveiliging als voor risico’s die voortkomen uit Quantum technologie zoals risico’s op het gebied van cryptografie.
▪ De instelling volgt de toepassingen van nieuwe technologieën, zoals Artificial Intelligence en blockchain en heeft daarbij oog voor zowel kansen als risico's.
▪ De instelling onderhoudt nauwe contacten met overheidsinstanties, die zich richten op cybersecurity zoals het NCSC of het Digital Trust Center.</t>
  </si>
  <si>
    <t>▪ De instelling werkt volgens internationaal geaccepteerde standaarden voor informatiebeveiliging en cybersecurity, zoals bijvoorbeeld het MITRE Att@CK framework, ISO27001/2, NIST cybersecurity framework, NCSC Guidelines en/of CIS Baselines.
▪ De standaarden zijn gecommuniceerd en bekend bij intern en ingehuurd personeel, zoals ICT-security officers, ICTarchitecten, projectmanagers, software ontwikkelaars, functioneel- en technisch beheerders, ICT-riskmanagers en ICT-auditors.
▪ Van afwijkingen ten opzichte van security baselines wordt aan de hand van het beveiligingsrisico de opvolging bepaald.
▪ De ICT-security officer van de instelling beoordeelt nieuwe standaarden op het gebied van informatiebeveiliging en cybersecurity en doet voorstellen hoe deze de informatiebeveiliging en cybersecurity beheersmaatregelen van de instelling kunnen versterken.
▪ De door de instelling geformaliseerde ICT-architectuur en standaarden zijn van toepassing verklaard op de dienstverleners van de instelling. Periodiek wordt vastgesteld in hoeverre de dienstverleners hun ICT-omgeving conform deze standaarden hebben ingericht.
▪ De ICT-infrastructuur en het ICT-applicatielandschap wordt jaarlijks getoetst aan de meest actuele security baselines en marktstandaarden.</t>
  </si>
  <si>
    <t>Assess and manage (IT) risks</t>
  </si>
  <si>
    <t>▪ De instelling hanteert in haar ICT-Risk Management Framework eenduidige definities voor informatiebeveiliging en cybersecurity; deze zijn ontleend aan markt standaarden zoals NIST CF, ISO 27000 en CobiT en worden consistent binnen alle documenten en rapportages in het ICT-Risk Management Framework gehanteerd.
▪ Verzekeraars verwerken risico’s in de ORSA, pensioenfondsen in de ERB en banken in de ICAAP. De digitale operationele weerbaarheid strategie omvat de volgende elementen;
- uitleg hoe het ICT-Risk Management Framework de bedrijfsstrategie en doelstellingen van de instelling ondersteunt;
- vaststelling van het risicotolerantielimiet voor ICT-risico (in overeenstemming met de risicobereidheid) en een analyse van de impacttolerantie voor ICT-verstoringen;
- duidelijke doelstellingen voor informatiebeveiliging, met inbegrip van essentiële prestaties, indicatoren en belangrijke risicomaatstaven;
- uitleg van de ICT-referentiearchitectuur;
- een schets van de verschillende beheersmaatregelen die zijn ingesteld of worden ingesteld om effecten van ICTgerelateerde incidenten op te sporen, te beschermen en te voorkomen en zicht te krijgen hoe die met elkaar samenhangen;
- het aantonen van de huidige digitale operationele weerbaarheid op basis van het aantal gemelde grote ICT-gerelateerde incidenten en de effectiviteit van preventieve beheersmaatregelen;
- het uitstippelen van een communicatiestrategie in het geval van ICT-gerelateerde incidenten. Actuele cyberdreigingen zoals malware, ransomware, DDoS aanvallen en phishing maken deel uit van het Risk Management raamwerk.
▪ In de keten van uitbestede diensten werken partijen in overeenstemming met het ICT-Risk Management Framework van de instelling.
▪ De instelling beoordeelt periodiek in hoeverre partijen aan wie activiteiten/systemen zijn uitbesteed, werken in overeenstemming met het ICT-Risk Management Framework van de instelling.
▪ De instelling verkrijgt op grond van interne rapportages en rapportages van dienstverleners een integraal beeld van de beheersing van de risico’s in de keten op het gebied van informatiebeveiliging en cybersecurity.
▪ De taken van het controleren van de naleving van de ICTrisicobeheervereisten kunnen worden uitbesteed aan intra groeps- of externe ondernemingen. Bij een dergelijke uitbesteding blijft de instelling eind verantwoordelijk voor het integraal risicobeeld.</t>
  </si>
  <si>
    <t>▪ De instelling voert jaarlijks een ICT-risicoanalyse uit met alle voor de analyse relevante stakeholders binnen de instelling. Op basis hiervan worden actuele cyberdreigingen gewogen en geprioriteerd.
▪ De instelling brengt daartoe haar bedrijfsprocessen en activiteiten, bedrijfsfuncties, rollen en assets (zoals informatieen ICT-assets) in kaart en werkt die regelmatig bij, om daarvan het belang voor ICT- en beveiligingsrisico’s vast te stellen en de onderlinge afhankelijkheden te bepalen.
▪ De instelling voert daarnaast regelmatig en ten minste jaarlijks een specifieke ICT-risicobeoordeling uit op alle legacy ICTsystemen.
▪ Om haar eigen dreigingsbeeld in kaart te brengen maakt de instelling gebruik van verschillende externe en interne bronnen en van threat intelligence, zoals het One Financial Threat Landscape for the Netherlands (1FTL-NL).
▪ De instelling brengt haar ‘kroonjuwelen’ in kaart, evalueert deze periodiek en relateert deze aan actuele cyberdreigingen en getroffen beheersmaatregelen. Daar waar nodig treft de instelling aanvullende beheersmaatregelen. Beheersmaatregelen die niet (meer) effectief werken worden aangepast, vervangen door andere beheersmaatregelen, of uitgefaseerd.
▪ De instelling beoordeelt periodiek de risicoanalyses van partijen in de keten op relevantie en stelt vast in hoeverre deze voldoenaan de eisen van de instelling.
▪ De gewogen en geprioriteerde risico’s op het gebied van informatiebeveiliging en cyberdreigingen worden door de instelling geadresseerd en beperkt naar een acceptabel niveau dat past bij de risicotolerantie van de instelling.</t>
  </si>
  <si>
    <t>▪ De instelling heeft voor actuele cyberdreigingen expliciet gemaakt welke risico’s formeel worden geaccepteerd en voor welke restrisico’s aanvullende beheersmaatregelen noodzakelijk zijn.
▪ Beoogde acties op het gebied van cybersecurity en de status van uitvoering zijn beschreven in het risk action plan. Afwijkingen ten opzichte van de oorspronkelijke planning worden periodiek gerapporteerd aan het verantwoordelijk management niveau dat past bij de aard, omvang en complexiteit van deze restrisico’s. De instelling laat het lijnmanagement jaarlijks een ‘in control’ statement (ICS) opstellen.
▪ De instelling legt periodiek de (her)prioritering van de informatiebeveiliging-maatregelen vast en geeft akkoord op inzet van de rescources. Hierbij wordt de afweging vastgelegd waarom tot welke prioritering is over gegaan.
▪ De instelling beoordeelt op periodieke basis de risk action plannen van dienstverleners in de keten op relevantie en stelt vast dat deze voldoen aan de eisen van de instelling. Bij afwijkingen maakt de instelling afspraken met die partijen om het risico te beperken naar een acceptabel niveau dat past binnen de risicotolerantie van de instelling.
▪ De instelling neemt op periodieke basis in haar risk action plannen die controls mee waarbij de dienstverleners niet aan de informatiebeveiliging-eisen van de instelling kan voldoen.De instelling neemt aanvullende beheersmaatregelen als dat
nodig is.</t>
  </si>
  <si>
    <t>Information security organization</t>
  </si>
  <si>
    <t>▪ Het bestuur van de instelling draagt het belang van informatiebeveiliging en cybersecurity zichtbaar en actief uit.
▪ De instelling heeft taken, verantwoordelijkheden en bevoegdheden ten aanzien van informatiebeveiliging belegd op alle organisatieniveaus.
▪ De instelling heeft een Chief Information Security Officer (CISO) benoemd die rechtstreeks rapporteert aan het bestuur.
▪ Specifieke verantwoordelijkheden op het gebied van informatiebeveiliging en cybersecurity beheersmaatregelen zijn belegd bij een Computer Security Incident Response Team (CSIRT) of Security Operations Center (SOC).
▪ De instelling gaat zowel bij het aangaan van kritieke of belangrijke uitbestedingsrelaties als bij het monitoren van die relaties na dat bovenstaande punten van toepassing zijn bij haar ketenpartners.</t>
  </si>
  <si>
    <t>▪ Het uitrollen van opleidings- en bewustmakingssessies over informatiebeveiliging voor medewerkers.
▪ Voor de inrichting van informatiebeveiliging en cybersecurity maakt de instelling gebruik van internationaal geaccepteerde standaarden, zoals de ISO 27000 serie.
▪ Informatiebeveiliging (inclusief cybersecurity) is onderdeel van het takenpakket van zowel de 1e, 2e als 3e lijn. Dit komt tot uitdrukking in organisatieschema’s en functiebeschrijvingen.
▪ De instelling voert regelmatig overleg met haar dienstverleners op verschillende niveaus over de beheersing van risico’s op het gebied van informatiebeveiliging en cybersecurity. De instelling maakt hiervan een vastlegging.
▪ Hierin wordt nagegaan op welke punten in de keten verbeteringen en/of acties noodzakelijk zijn (PDCA cyclus). De opvolging van deze acties wordt gevolgd.
▪ Zowel vanuit de 1e, 2e  als 3e  lijn (bij de instelling en bij de dienstverleners) wordt input gegeven aan deze periodieke bespreking.
▪ Over de beheersing van risico’s op het gebied van informatiebeveiliging en cybersecurity wordt regelmatig door de informatiebeveiligingsfunctie verantwoording afgelegd aan het bestuur/directie van de instelling.</t>
  </si>
  <si>
    <t>▪ De instelling heeft in een beleidsdocument uitgangspunten geformuleerd ten aanzien van eigenaarschap, bewaarlocaties, bewaartermijnen en van toepassing zijnde wet- en regelgeving.
▪ De instelling houdt een overzicht bij van alle informatiesystemen en gegevens en de daarvoor verantwoordelijke eigenaren.
▪ De instelling heeft voor uitbestede ICT-systemen en clouddiensten overeenkomsten met de clouddienstverleners afgesloten. Hierin is vastgesteld wie de eigenaar is van de gegevens en de informatiesystemen en waar deze zich bevinden.
▪ De instelling heeft gedragsregels opgesteld en gecommuniceerd waarin staat dat medewerkers zorgvuldig omgaan met gegevens (veilig omgaan met e-mail en clean desk policy). Op naleving van de gedragsregels wordt toegezien.
▪ De instelling heeft toegang tot klantdossiers beperkt op basis van whitelisting op dossier/klantniveau. Specifieke dataelementen zijn afgeschermd, zoals bijzondere persoonsgegevens en inkomensgegevens. Het raadplegen van dossiers wordt gelogd; de logging wordt periodiek gereviewd en uitzonderingen worden uitgezocht met de data eigenaar.</t>
  </si>
  <si>
    <t>Manage segregation of duties</t>
  </si>
  <si>
    <t>▪ De instelling heeft een formeel vastgestelde norm voor functiescheidingen in de vorm van een autorisatiematrix opgesteld.
▪ Aan de hand van de autorisatiematrix (soll) controleert de instelling periodiek of autorisaties conform de vereisten van  functiescheiding in de ICT-systemen (ist) zijn afgedwongen (soll-ist vergelijking).
▪ De implementatie van functiescheidingen in ICT-systemen wordt periodiek beoordeeld. Nadat majeure wijzigingen in ICT-systemen zijn aangebracht vindt een tussentijdse beoordeling plaats.
▪ De instelling heeft op basis van een risicogebaseerde benadering niet alleen de gewenste functiescheidingen per applicatie in kaart, maar nadrukkelijk ook per proces indien dit proces wordt ondersteund door meerdere applicaties. Dit voorkomt dat functiescheidingen op procesniveau kunnen worden doorbroken, terwijl deze per individuele applicatie in het proces wel conform de eisen zijn ingericht.
▪ De instelling minimaliseert het aantal accounts met hoge rechten. Met een dergelijke aanpak kunnen ongewenste functievermengingen (toxic combinations) en de daarmee samenhangende risico’s worden vermeden.
▪ De instelling is alert op het voorkomen dat rollen van projectmedewerkers conflicteren met hun rol in de uitvoering van hun lijntaken. Uitzonderingen worden gedetecteerd en ter (tijdelijke) acceptatie voorgelegd aan het management.
▪ Voor accounts met hoge rechten (bijvoorbeeld beheerdersaccounts) past de instelling two-factor authenticatie toe.
▪ De instelling staat het gebruik van generieke en gedeelde accounts niet toe; voor uitzonderingen op deze regel tekent senior management af.
▪ De functiescheiding wordt ondersteund door een adequaat Identity and Access Managementsysteem (IAM), zie ook de controls 17.1 en 17.2.</t>
  </si>
  <si>
    <t>Manage IT human resources</t>
  </si>
  <si>
    <t xml:space="preserve">▪ De instelling heeft overeenkomsten gesloten met gespecialiseerde partijen om kennis van haar medewerkers en beleidsbepalers op het gebied van informatiebeveiliging en cybersecurity actueel te houden.
▪ De instelling heeft een gap analyse opgesteld waaruit blijkt hoe zij in de toekomst het kennisniveau op het gebied van informatiebeveiliging en cybersecurity van haar medewerkers up-to-date houdt.
▪ Het bestuur is zich voldoende bewust en handelt daarnaar, dat zij zelf het doelwit van een aanval kunnen zijn. </t>
  </si>
  <si>
    <t>▪ Budgetten voor permanente educatie op gebied van informatiebeveiliging en cybersecurity zijn vastgesteld en toereikend.
▪ Beleidsbepalers binnen de instelling beschikken ten minste over basiskennis van informatiebeveiliging en cybersecurity. Zij hebben aantoonbaar trainingen en opleidingen gevolgd om de belangrijkste ICT-risico’s en beheersmaatregelen voor hun instelling te kunnen begrijpen.
▪ In functiebeschrijvingen is opgenomen welke kennis en competenties van medewerkers ten aanzien van informatiebeveiliging en cybersecurity wordt verwacht.
▪ De instelling heeft een opleidingsplan uitgewerkt op grond waarvan de kennis van cybersecurity experts bijblijft bij actuele ontwikkelingen rondom cyberdreigingen. De realisatie van dit plan wordt gemonitord.
▪ De instelling heeft in een root cause analyse cultuuraspecten (bijvoorbeeld slordigheden, ontevreden medewerkers) op bepaalde afdelingen waar incident(en) hebben plaats gevonden betrokken.
▪ De instelling betrekt cultuuraspecten (bijvoorbeeld slordigheden, ontevreden medewerkers) in root cause analyses van incidenten.</t>
  </si>
  <si>
    <t>▪ De instelling heeft een inventarisatie gemaakt waaruit het key person risk blijkt.
▪ Uitgewerkte trainingsprogramma’s zijn er onder meer op gericht om kennis en ervaring ook op het gebied van informatiebeveiliging en cybersecurity breder te verspreiden.
▪ Taakroulatie en successieplanning voor kritieke functies binnen de instelling.
▪ De instelling past aantoonbaar taakroulatie en successieplanningen voor kritieke functies toe.</t>
  </si>
  <si>
    <t>▪ De instelling heeft functieprofielen opgesteld waarin onderscheid is gemaakt tussen functies met een hoog, gemiddeld en laag risicoprofiel.
▪ De pre-employment screeningsvereisten zijn vastgelegd, bekrachtigd en worden gehanteerd binnen het werving- en selectieproces.
▪ De instelling heeft aantoonbaar verklaringen omtrent gedrag (VOG) opgevraagd voor functies met een gemiddeld of hoog risicoprofiel en trekt referenties na.
▪ Risicogebaseerd wordt periodiek een in-employment screening uitgevoerd voor gemiddelde en hoge risico functies.</t>
  </si>
  <si>
    <t>▪ De instelling maakt gebruik van User Provisioning, waarbij toegangsrechten in ICT-systemen automatisch, vanuit het HR-systeem worden aangemaakt, gewijzigd, geblokkeerd en verwijderd.
▪ Bij het Identity Access Management wordt specifieke aandacht besteed aan joiners, leavers en movers. Zie ook beheersmaatregelen 17.1 en 17.2.
▪ De instelling houdt (handmatig of geautomatiseerd) een register bij van tools, portalen en/of cloud toepassingen waar haar medewerkers uit hoofde van hun functie toegang toe hebben. Bij uitdiensttreding of functiewijziging worden de toegangsrechten van de desbetreffende medewerker overgedragen naar een andere medewerker.</t>
  </si>
  <si>
    <t>Ensure operations and use</t>
  </si>
  <si>
    <t>▪ Medewerkers ontvangen periodiek functionele trainingen over het correct gebruik van ICT-applicaties en ICT-infrastructuur, waarbij tevens aandacht wordt geschonken aan informatiebeveiligings- en cybersecurity aspecten.
▪ Werkinstructies voor het correct gebruik van ICT-applicaties en ICT-infrastructuur zijn beschikbaar in de vorm van interne wiki’s, intranet en helpfuncties in de applicaties en systemen.
▪ De instelling is er in (SLR) gesprekken met dienstverleners alert op dat kennisontwikkeling en kennisdeling door medewerkers ook bij de dienstverlener voldoende aandacht krijgt.</t>
  </si>
  <si>
    <t>▪ Gerichte security trainingen voor specifieke doelgroepen, zoals ICT-systeemontwikkelaars, helpdeskmedewerkers, ICTbeheerders en medewerkers met een rol in informatiebeveiliging en cybersecurity.
▪ De instelling is er in (SLR) gesprekken met dienstverleners alert op dat kennisontwikkeling en permanente educatie van specialisten ook bij de dienstverlener voldoende aandacht krijgt.</t>
  </si>
  <si>
    <t>▪ In het kader van security awareness is een trainingsprogramma opgesteld voor alle medewerkers om ervoor te zorgen dat zij zijn opgeleid om hun taken en verantwoordelijkheden uit te voeren in overeenstemming met het relevante informatiebeveiligingsbeleid en procedures om menselijke fouten, diefstal, fraude, misbruik of verlies te verminderen.
▪ De instelling zet een mix van middelen in om security awareness te onderhouden en te verbeteren bij haar eigen medewerkers en externen. Hiertoe zijn security coördinatoren binnen de instelling aangesteld.
▪ Voor het verder verbeteren van security awareness worden presentaties, phishing campagnes, mystery guests en e-learnings toegepast. Deelname aan e-learnings is door de instelling verplicht gesteld; resultaten worden gemeten en opgevolgd.
▪ De instelling gebruikt aansprekende voorbeelden uit de (eigen) praktijk in het security awareness programma, zoals beveiligingsincidenten die zich hebben voorgedaan. Hierbij is aandacht besteed aan o.a. CEO fraude, gijzelsoftware en spear phishing in periodes waarin de instelling mogelijk kwetsbaarder is door (einde jaar) drukte, vakanties of onderbezetting.
▪ Zogeheten ‘management overrides’ van bestaande processen en procedures door het bestuur en senior management worden vermeden.
▪ De instelling onderneemt initiatieven om samen met uitbestedingspartners bewustwording op het gebied van cybersecurity te vergroten.</t>
  </si>
  <si>
    <t>▪ De instelling borgt dat verzoeken tot systeemontwikkeling op een gestructureerde wijze worden vastgelegd en afgehandeld, bijvoorbeeld in een centraal registratiesysteem.
▪ Het changemanagementproces is gebaseerd op internationale standaarden en werkwijzen, zoals ITIL, Agile, Scrum, Devops.
▪ De instelling werkt volgens het shift left principe dat ervan uitgaat dat Agile, Scrum, Devops teams applicatiebeveiliging in de vroegste stadia van systeemontwikkeling meeneemt.
▪ De instelling gebruikt ook bij Agile, Scrum, Devops een workflow systeem dat het gehele proces van wijzigingsverzoek tot en met implementatie ondersteunt, inclusief logging en documentatie.
▪ De instelling heeft functiescheiding toegepast in haar Agile, Scrum, Devops systeemontwikkeling met betrekking tot bijvoorbeeld operations en control cq development en security.
▪ Beheersmaatregelen zijn getroffen ter bescherming van de integriteit van de broncode van ICT-systemen.
▪ Secure Coding richtlijnen worden gehanteerd door interne ontwikkelaars, dan wel dienstverleners die appplicatiediensten aanbieden waar ontwikkelactiviteiten door worden ondernomen.
▪ Geautomatiseerde scans/review van code vinden op deze Secure Coding Richtlijnen plaats zoals ook geautomatiseerde scans/review van code en configuratie op kwetsbaarheden (zoals OWASP bij web ontwikkeling).
▪ Bij gebruik van open source libraries in de code worden deze vóór in productiename geautomatiseerd en gecontroleerd op kwetsbaarheden.
▪ De impactanalyse van een wijziging houdt rekening met een terugval scenario voor het geval dat de wijziging niet succesvol is.
▪ De instelling heeft een Change Advisory Board (CAB) ingesteld waarin verschillende disciplines zoals business, ICT en ICT-Risk/ ICT Security besluiten nemen over wijzigingen.</t>
  </si>
  <si>
    <t>▪ De informatiebeveiligingsrol of -functionaris binnen de instelling is betrokken bij de beoordeling van de impact van wijzigingsverzoeken op de beheersmaatregelen die in het kader van informatiebeveiliging en cybersecurity zijn getroffen.
▪ De instelling weegt bij het bepalen van de impact en prioriteit van wijzigingsverzoeken de informatiebeveiligingsaspecten van de wijzigingen expliciet mee.
▪ De instelling prioriteert de uitkomsten van een impact assessment door middel van een classificatie van de wijziging (bijvoorbeeld: standaard, normaal, urgent, spoed).</t>
  </si>
  <si>
    <t>▪ Het User-ID en password of andere authenticatie van beheerders in de testomgeving zijn nooit gelijk aan die van de productie omgeving.
▪ De instelling test uitsluitend met geanonimiseerde representatieve testdata in een van de productie afgescheiden testomgeving.
▪ De instelling gebruikt specifieke software voor het schonen en anonimiseren van data.
▪ Test- en productiesystemen zijn logisch of fysiek gescheiden. De instelling hanteert de OTAP modellen en checkt aan de hand van steekproeven de naleving van de scheiding tussen omgevingen.
▪ De instelling heeft een representatieve omgeving om de effectiviteit van nieuwe en gewijzigde (security) infrastructuur zoals IDS, SIEM, Web Application Firewall (WAF), routers etc. te testen.</t>
  </si>
  <si>
    <t>▪ De instelling voert verschillende tests uit (zoals een systeemtest, gebruikers acceptatietest, regressietest en integratietest) om de effectiviteit van beveiligingsmaatregelen in gewijzigde applicaties en infrastructuur vast te stellen. Bij een agile werkwijze wordt software getest op grond van acceptatiecriteria (definition of done).
▪ In de acceptatiecriteria is opgenomen dat onder meer aan de volgende elementen wordt voldaan: de toegangsbeveiliging functioneert, autorisaties werken conform specificaties, vertrouwelijke gegevens zijn versleuteld, kritieke handelingen worden gelogd en de systeemperformance voldoet aan de gestelde eisen.
▪ Bij het testen van wijzigingen worden beheersmaatregelen van informatiebeveiliging en cybersecurity expliciet meegenomen, bijvoorbeeld door middel van security &amp; vulnerability scanning en source code reviews.
▪ Daar waar ICT-applicaties zijn uitbesteed, stelt de instelling risicogebaseerd vast dat de belangrijkste functionaliteit en beveiligingsmaatregelen werken conform specificaties.</t>
  </si>
  <si>
    <t>▪ De instelling stelt overdrachtsprocedures vast voor het in gebruik nemen van wijzigingen in de ICT-infrastructuur en ICT-applicaties.
▪ De autorisaties om wijzigingen in productie door te voeren zijn niet voortdurend aan medewerkers toegekend maar worden op tijdelijke basis toegekend.
▪ De instelling gebruikt een workflow systeem ten behoeve van de gecontroleerde overdracht en registratie van wijzigingen in de productieomgeving.
▪ De instelling maakt gebruik van privileged acces management tools die tijdelijke autorisaties afgeven en volgen.
▪ Wijzigingen in bedrijfskritieke systemen en wijziging van beveiligingsparameters vinden plaats onder het 4-ogen principe.
▪ De instelling logt alle wijzigingen in de productieomgeving. Op basis hiervan wordt periodiek nagegaan dat geen ongeautoriseerde wijzigingen hebben plaatsgevonden.
▪ De instelling houdt verscherpte aandacht voor security issues nadat majeure of kritieke wijzigingen in productie zijn genomen, gedurende een van te voren bepaalde periode.</t>
  </si>
  <si>
    <t xml:space="preserve">ICT Business impact analysis and ICT Continuity plans </t>
  </si>
  <si>
    <t>▪ De instelling heeft een crisibeheersingsfunctie die, onder meer, duidelijke procedures vaststelt voor het geval dat IT Business Continuity-plannen geactiveerd worden. Dit omvat ook interne en externe crisiscommunicatie.
▪ De instelling heeft haar beleidslijnen voor ICT-continuïteit op passende wijze gecommuniceerd binnen de instelling, bijvoorbeeld via een interne website naar alle relevante personeelsleden en, waar van toepassing, ook naar externe dienstverleners.
▪ De instelling heeft hard copies van de continuïteitsplannen op een voor de direct- betrokken medewerkers bekende en toegankelijke locatie. Een lijst van belangrijke telefoonnummers en e-mailadressen is onderdeel daarvan.
▪ De instelling heeft per afdeling in kaart gebracht welke processen kritiek zijn en welke personen direct betrokkenen zijn.
▪ Bij het implementeren van een nieuw systeem of applicatie neemt de instelling deze op in een geactualiseerde versie van het ICT-continuïteitsplan en bijbehorende testcyclus.
▪ De instelling maakt gebruik van dienstverleners om hinder van DDoS-aanvallen te voorkomen, bijvoorbeeld van NaWas: de nationale wasstraat van de Nationale Beheersorganisatie Internet Providers, NBIP.</t>
  </si>
  <si>
    <t>▪ De instelling bereidt het testen van het ICT-continuïteitsplan zorgvuldig voor, rapporteert over de testresultaten en zorgt voor opvolging van actiepunten. Bij majeure bevindingen of tekortkomingen voert de instelling een hertest uit om vast te stellen dat geadresseerde bevindingen en tekortkomingen daadwerkelijk tot het gewenste resultaat leiden.
▪ De instelling plant structureel capaciteit bij zowel business als ICT staff voor het testen van business continuity of uitwijk testen.
▪ De instelling neemt ketenpartners mee in het testen van continuïteitsmaatregelen. Uitkomsten van de testen worden met de ketenpartners besproken en indien van toepassing worden verbeteracties bepaald.
▪ Bij het implementeren van een nieuw systeem of applicatie neemt de instelling deze op in een vernieuwde versie van het ICT-continuïteitsplan en bijbehorende testcyclus.
▪ In haar testscenario’s neemt de instelling expliciet cybersecurity dreigingen zoals (D)DoS en Advanced Persistent Threats (APT’s) op. Voor het opzetten van continuïteitstesten maakt de instelling gebruik van ervaringen van testen binnen de sector en incidenten met impact op de bedrijfscontinuïteit, bijvoorbeeld via de sector ISAC.</t>
  </si>
  <si>
    <t>▪ De instelling heeft op grond van een risicoanalyse bepaald op welke externe locatie de back-ups worden bewaard.
▪ De instelling gaat periodiek na of de offsite back-up bruikbaar is door deze terug te zetten in een testomgeving. De gebruikers zijn hierbij nauw betrokken.
▪ De instelling gaat periodiek na dat back-ups beschikbaar en bruikbaar zijn voor het herstellen van schade als gevolg van een cyberaanval (offline/air-gapped back-up).</t>
  </si>
  <si>
    <t>▪ De instelling heeft afspraken gemaakt met haar dienstverleners en ook intern tussen business en ICT over Recovery Point Objectives (RPO’s) en Recovery Time Objectives (RTO’s) en het testen daarvan.
▪ In de procedures en plannen voor back-up en herstel van ICT-systemen wordt gespecificeerd welke omstandigheden activering van de plannen op gang kunnen brengen, en welke acties worden ondernomen om de beschikbaarheid, integriteit, continuïteit en het herstel van ten minste de kritieke ICTsystemen, ICT-diensten en gegevens te waarborgen. De plannen zijn erop gericht de hersteldoelstellingen met betrekking tot de activiteiten van de instelling te verwezenlijken.
▪ Na een storing of majeure systeemuitval kan de instelling met behulp van backups of “snapshots” haar data en ICT-systemen binnen de gestelde tijdslimiet herstellen zodat haar kritieke bedrijfsprocessen met integere data en correct werkende systemen kan worden voortgezet.
▪ De instelling test periodiek of de back-up en het terugzetten hiervan correct werkt.
▪ De instelling heeft een maximale downtime en het maximale verlies van data van haar kritieke processen bepaald en. vastgesteld op basis van realistische tests dat herstelwerkzaamheden (bijvoorbeeld: het terugzetten van back-ups) binnen deze maximale downtime haalbaar is.</t>
  </si>
  <si>
    <t>Manage data</t>
  </si>
  <si>
    <t>▪ De instelling houdt een vervalkalender bij van opgeslagen data op grond waarvan gegevens worden vernietigd.
▪ De instelling heeft afspraken gemaakt met de dienstverleners ten aanzien van de bewaartermijn van data conform het beleid van de instelling. Deze werken door naar eventuele onderaannemers.
▪ De instelling gaat periodiek na in hoeverre de dienstverleners zich houden aan de afgesproken bewaartermijnen, bijvoorbeeld door middel van SLR en/of assurance rapportages.
▪ De instelling beoordeelt periodiek of dienstverleners en onderaannemers voldoen aan de eisen van de instelling op het gebied van gegevensopslag, archivering en retentie.</t>
  </si>
  <si>
    <t>▪ De instelling hanteert vernietigingsprotocollen voor het schonen en vernietigen van documenten en elektronische gegevensdragers zoals laptops, mobiele telefoons, harde schijven, SSD opslagmedia en USB sticks.
▪ De instelling heeft met dienstverleners afspraken gemaakt over het veilig verwijderen en vernietigen van gegevens. De instelling controleert periodiek of dienstverleners nog voldoen aan deze afspraken.</t>
  </si>
  <si>
    <t>▪ De instelling neemt in haar informatiebeveiligingsbeleid op hoe medewerkers met gevoelige informatie omgaan op basis van haar dataclassificatiebeleid (zie beheersmaatregel 2.2).
▪ De instelling verstrekt de juiste middelen die haar medewerkers in staat stelt om op veilige wijze data te kunnen versturen en te kunnen ontvangen, zoals encrypted USB sticks, versleutelde internet verbindingen, secure e-mail, document vaults, etc.
▪ Periodiek controleert de instelling of zij nog voldoet aan weten regelgeving omtrent dataopslag. Daar waar nodig stelt zij haar beleid en procedures bij.
▪ De instelling beoordeelt op periodiek of dienstverleners in de keten voldoen aan de eisen van de instelling op het gebied van data management.</t>
  </si>
  <si>
    <t>Configuration Management</t>
  </si>
  <si>
    <t>▪ De instelling bepaalt de (security) baselines op basis van diverse bronnen als leveranciers, best-practices in de markt en richtsnoeren.
▪ De instelling heeft haar ICT-assets geïnventariseerd en vastgelegd in centrale repository zoals een Configuration Management Database (CMDB).
▪ De instelling gebruikt de CMDB ter verificatie van de werkelijk aanwezige ICT-assets. Verschillen worden geanalyseerd en opgevolgd.
▪ De instelling gebruikt de CMDB om te bepalen in hoeverre ICT-assets zijn verouderd en in hoeverre zij worden ondersteund met security updates.</t>
  </si>
  <si>
    <t>▪ De configuratiemanagementprocedures zijn gebaseerd op internationale standaarden zoals ITIL.
▪ De instelling voert periodiek geautomatiseerde scans (inventarisatie) uit op de ICT-infrastructuur. De uitkomst van deze scans wordt vergeleken met de inhoud van de CMDB en indien hierin afwijkingen voorkomen, worden deze geanalyseerd en wordt actie ondernomen.</t>
  </si>
  <si>
    <t>Manage third party and supplier services</t>
  </si>
  <si>
    <t>▪ De instelling ontvangt periodiek rapportages of heeft toegang tot dashboards waarin de daadwerkelijk gemeten servicelevels op inzichtelijke wijze zijn opgenomen en zijn afgezet tegen de in de Service Level Agreement afgesproken service-level doelstellingen (prestatie- en kwaliteitsnormen).
▪ De instelling ontvangt een geïntegreerde rapportage van haar ICT-dienstverleners waarin prestaties van onderaannemers zijn geïntegreerd in de gemeten prestatie criteria.
▪ Geaggregeerde rapportages geven het management van de instelling op verschillende managementniveaus inzicht in alle uitbestedingsrisico’s, afgezet tegen haar risicobereidheid.
▪ De instelling besteedt aandacht aan de mechanismen voor integratie van de clouddiensten in de systemen van de instelling, bijvoorbeeld de programmeringsinterfaces van applicaties (API’s) en een goed gebruikers- en toegangsbeheerproces.
▪ De instelling sluit alleen regelingen met dienstverleners die voldoen aan haar normen op het gebied van informatiebeveiliging en continuïteit. Wanneer die contractuele afspraken zien op kritiek of belangrijke functies, stelt de instelling, alvorens de regelingen te sluiten, terdege vast of door deze dienstverleners de meest actuele en hoogste kwaliteitsnormen voor informatiebeveiliging worden toegepast.
▪ Vóór het sluiten van een regeling beoordeelt de instelling:
- of de regeling betrekking heeft op kritieke of belangrijke functies;
- of aan de toezichtvoorwaarden is voldaan;
- alle relevante risico’s inclusief de mogelijkheid tot een versterking van het concentratierisico;
- of de dienstverlener geschikt is op basis van uitkomsten due-diligence onderzoeken;
- belangenconflicten die kunnen voortkomen uit de regeling.</t>
  </si>
  <si>
    <t>▪ De instelling stelt samen met haar dienstverleners een risicoanalyse en een strategie met betrekking tot de continuïteit en betrouwbaarheid van de dienstverlening op en actualiseert deze met een vaste frequentie. Risico’s bij dienstverleners waaraan diensten zijn onderuitbesteed zijn meegenomen in de risicoanalyses.
▪ Het uitbestedingsbeleid bevat een strategie inzake het gebruik van ICT-diensten ter ondersteuning van kritieke of belangrijke functies die worden geleverd door ICT-dienstverleners en hun ketenpartners.
▪ Om het concentratierisico te beoordelen wordt beoordeeld of het contract met een dienstverlener makkelijk substitueerbaar is en of er meerdere contractuele regelingen zijn met dezelfde dienstverlener of met nauw verbonden dienstverleners. De kosten en baten van alternatieve oplossingen worden tegenover elkaar afgewogen met het oog op de digitale veerkracht.
▪ Wanneer er een mogelijkheid is dat een dienstverlener een kritieke of belangrijke taak onderuitbesteedt, worden de baten en risico’s afgewogen die hieruit kunnen voortkomen, met name wanneer de onderaannemer is gevestigd in een land waarin de instelling zelf niet is gevestigd.
▪ De instelling is met haar dienstverleners een exit plan overeengekomen. Hierin staan afspraken over een gecontroleerde beëindiging van de dienstverlening, zoals de wijze van transitie / migratie, de aansprakelijkheid en het verwijderen van de (back-up) data van de instelling na de exit. Onderuitbesteding is in scope van de exit plannen. De instelling heeft beheersmaatregelen getroffen om de continuïteit van onderhoud aan software die specifiek voor de instelling is ontwikkeld (zelfbouw en maatwerk), te waarborgen. Hiertoe zijn Escrow overeenkomsten gesloten en/of afspraken over voortzetting. De instelling gaat voor kritieke of belangrijke systemen na in hoeverre deze afspraken in de overeenkomsten zijn nageleefd.
▪ De instelling beschikt over een standaard geheimhoudingsverklaring voor elke organisatie die een contractuele relatie aangaat met de instelling. De ondertekening van de verklaring door relevante partijen wordt bewaakt.
▪ De instelling beoordeelt periodiek de solvabiliteit en wendbaarheid van haar kritieke of belangrijke dienstverleners en neemt waar nodig actie.
▪ De instelling bepaalt vooraf op risicogebaseerde wijze de frequentie en scope van de audits en inspecties en of de uitvoerende auditors/externe accountants passende vaardigheden en kennis hebben.
▪ De instelling beëindigt contractuele regelingen:
- bij overtreding van wetten, voorschriften of bepalingen door de dienstverlener;
- bij omstandigheden die ongewenste wijzigingen kunnen brengen in de uitvoering van de uitgevoerde dienstverlening door de dienstverlener;
- bij zwakheden van de dienstverlener in het algemeen beheer van het ICT-risico;
- wanneer de bevoegde autoriteit niet langer doeltreffend toezicht kan uitvoeren.</t>
  </si>
  <si>
    <t>▪ De instelling heeft een proces ingericht dat waarborgt dat alle (potentiële) beveiligingsincidenten centraal worden gemeld en worden geregistreerd.
▪ De instelling classificeert ICT-gerelateerde incidenten en bepaalt hun impact op basis van onder meer de volgende criteria:
- het aantal en/of de relevantie van de getroffen cliënten of financiële tegenpartijen en indien van toepassing, het bedrag of het aantal transacties dat wordt beïnvloed door het ICT-gerelateerde incident, en of het ICT-gerelateerde incident reputatieschade heeft veroorzaakt;
- de duur van het ICT-gerelateerde incident met inbegrip van de uitvaltijd van de dienst;
- de geografische spreiding met betrekking tot de door het ICT-gerelateerde incident getroffen gebieden, vooral als het meer dan twee regio’s betreft;
- het dataverlies dat het ICT-gerelateerde incident met zich meebrengt, zoals voortdurende beschikbaarheid, integriteit, vertrouwelijkheid of authenticiteitsverlies;
- het kritieke karakter van de betrokken diensten, met inbegrip van de transacties van de instelling en operaties;
- de economische impact, met name directe en indirecte kosten en verliezen, van het ICT-gerelateerde incident, zowel in absolute als relatieve zin.
▪ De evaluatie van het incident bepaalt of de vastgestelde procedures werden gevolgd en de genomen beheersmaatregelen effectief waren, onder meer t.a.v.:
- de snelheid waarmee wordt gereageerd, het bepalen van de impact van ICT-gerelateerde incidenten en de ernst ervan;
- de kwaliteit en snelheid bij het uitvoeren van forensische analyses;
- de doeltreffendheid van de escalatie van incidenten;
- de doeltreffendheid van interne en externe communicatie.</t>
  </si>
  <si>
    <t>▪ De instelling heeft een CSIRT opgericht, bestaande uit gespecialiseerde ICT-professionals, dat in staat is snel te handelen in het geval van een informatiebeveiligings- of cybersecurity incident. Het CSIRT heeft als doel schade te reduceren en snel herstel van de dienstverlening te bevorderen.
▪ Het CSIRT maakt bijvoorbeeld gebruik van het cybersecurity incident response proces zoals beschreven door het SANS instituut waarbij ze kijkt naar de volgende stappen 1. Preparation. 2. Identification. 3. Containment. 4. Eradication. 5. Recovery 6. Post Incident.
▪ De Security Officer beoordeelt (ten minste) dagelijks de geregistreerde beveiligingsincidenten en bepaalt de impact hiervan.
▪ De instelling en de dienstverleners werken proactief samen bij het detecteren van en het reageren op cybersecurity incidenten in de keten van uitbestede diensten en ICT-infrastructuur. De instelling heeft hiervoor Security Operations Center (SOC) of Cyber Defence Center ingericht.
▪ De instelling maakt als alternatief voor het inrichten van een eigen SOC cq Cyber Defence Center gebruik van eencommerciële externe SOC of een SOC die zij samen met andere instellingen beheert.
▪ De instelling maakt gebruik van tooling zoals een SIEM om ICTgerelateerde beveiligingsinformatie te verzamelen, te combineren en te analyseren, met als doel om tijdig inzicht te krijgen in en proactief te reageren op (mogelijke) beveiligingsincidenten.
▪ Het CSIRT van de instelling richt zich ook op de preventie van cybersecurity incidenten en de voorbereiding van de instelling op dergelijke incidenten.
▪ Het bestuur geeft indien nodig sturing aan deze respons en evalueert achteraf het incident en neemt de uitkomsten van deze evaluatie mee in de risicomanagement cyclus.
▪ Specifieke externe communicatieplannen voor kritieke bedrijfsfuncties en -processen worden opgesteld om:
i. Samen te werken met de relevante belanghebbenden;
ii. Tijdige informatie, met inbegrip van incidentrapportage, te verstrekken aan externe partijen (bv. klanten, andere marktdeelnemers, de relevante (toezichthoudende) autoriteiten, indien van toepassing en in overeenstemming met geldende regelgeving).</t>
  </si>
  <si>
    <t>Monitoring</t>
  </si>
  <si>
    <t xml:space="preserve">▪ De instelling heeft beveiligingsmaatregelen getroffen die onder meer bestaan uit:
- Logbestanden. Deze zijn beveiligd om ongeoorloofde wijziging of verwijdering te voorkomen. Logfiles worden bijgehouden gedurende een periode die in verhouding staat tot het kritieke karakter van de geïdentificeerde bedrijfsfuncties, ondersteunende processen en informatieassets. Instellingen gebruiken deze gegevens om de identificatie en het onderzoek te vergemakkelijken van onregelmatigheden die worden geconstateerd bij het verlenen van de diensten.
- SIEM. De instelling heeft een SIEM (Security Information and Event Management) oplossing geïmplementeerd om aan de hand van logging snel afwijkende patronen te kunnen herkennen en daarop in te spelen.
▪ De instelling stelt periodiek management rapportages op met een overzicht van alle geregistreerde beveiligingsincidenten en de status van opvolging.
▪ Op basis van logging van gemonitorde systemen signaleert het SIEM events die een securityrisico kunnen vormen (‘alerts’). De alerts worden door analisten van het SOC beoordeeld en geprioriteerd. Wanneer de potentiële ernst van een alert nader onderzoek vereist wordt een case aangemaakt. Van deze cases wordt een case-rapport opgesteld.
▪ De instelling maakt voor het optimaliseren van haar SOC gebruik van de NOREA publicatie Good Practice on assessing the maturity of a Security Operations Center (SOC) using the SOC Maturity Framework (SOC-MF)11.
▪ De instelling maakt gebruik van het MAGMA framework (ontwikkeld door NL FI-ISAC) en/of het Mitre ATT&amp;CK framework om dreigingsmodellen te ontwikkelen, de effectiviteit van beveiligingstools te evalueren, detectiestrategieën te ontwikkelen en prioriteit te geven aan beveiligingsinvesteringen. </t>
  </si>
  <si>
    <t>▪ De risicomanagementfunctie, interne auditor en externe accountant rapporteren regelmatig hun oordeel, bevindingen en aanbevelingen over de opzet, bestaan en aantoonbare werking van het ICT-beheersingsraamwerk.
▪ De instelling monitort de opvolging van aanbevelingen en legt dit vast.
▪ De instelling vergelijkt Service Level rapportages en zekerheidsrapportages van interne en externe leveranciers met de overeengekomen dienstverlening en de ervaringen van de instelling met de geleverde diensten.
▪ De instelling analyseert trends en ontwikkelingen ten opzichte van voorgaande rapportage periodes.</t>
  </si>
  <si>
    <t>▪ De instelling let erop dat haar contracten met de dienstverleners ten minste het volgende omvatten:
- een volledige beschrijving van de uitbestede functies en diensten;
- taken en verantwoordelijkheden van betrokken partijen;
- toezegging van de dienstverlener dat blijvend wordt voldaan aan alle toepasselijke wet- en regelgeving;
- de locaties waar de functies en diensten worden geleverd en waar gegevens zijn opgeslagen en worden verwerkt;
- bepalingen over toegankelijkheid, beschikbaarheid, integriteit, beveiliging en bescherming van persoonsgegevens;
- beschrijvingen van het niveau van de dienstverlening en nauwkeurige kwantitatieve en kwalitatieve prestatiedoelstellingen;
- voorwaarden waaronder de dienstverlener verder mag uitbesteden, waarbij plichten en verantwoordelijkheden onverlet worden gelaten;
- kennisgevingstermijnen en rapportageverplichtingen van de dienstverlener;
- verplichting van de dienstverlener om bij een incident bijstand te verlenen zonder extra kosten of tegen een vooraf bepaalde prijs;
- verplichtingen voor de dienstverlener om bedrijfsnoodplannen te voeren, te testen en te beschikken over beveiligingsmaatregelen om veilige dienstverlening te waarborgen;
- recht om de prestaties van de dienstverlener permanent te monitoren;
- verplichting van de dienstverlener om samen te werken met bevoegde autoriteiten;
- recht van beëindiging en minimale opzegtermijn;
- exit-strategieën, waaronder de invoering van een verplichte passende overgangsperiode;
- deelname van medewerkers van dienstverleners aan programma’s en trainingen in digitale operationele weerbaarheid.
▪ Bij contracten met dienstverleners die kritieke of belangrijke diensten ondersteunen omvatten verder:
- nauwkeurige kwantitatieve en kwalitatieve prestatiedoelstellingen binnen de overeengekomen serviceniveaus om effectieve monitoring mogelijk te maken en zo nodig passende corrigerende maatregelen te nemen;
- opzegtermijnen en rapportageverplichtingen, inclusief kennisgeving van elke ontwikkeling die een materiële impact kan hebben op het leveren van die kritieke of belangrijke functies;
- het uitvoeren en testen van bedrijfsnoodplannen;
- de verplichting van de dienstverlener om deel te nemen aan en volledig mee te werken aan Threat-Led Penetration Testing programma van de financiële instelling;
- het recht om doorlopend toezicht te houden op de prestaties van dedienstverlener. Exit-strategieën en met name de vaststelling van een verplichte adequate overgangsperiode.
▪ De instelling houdt bij het opstellen van het contract rekening met het gebruik van modelcontractbepalingen.
▪ De instelling heeft haar “right-to-audit” bij de dienstverlener en de onderaannemers contractueel vastgelegd en oefent deze zonodig uit.
▪ De instelling verplicht de dienstverlener de instelling in kennis te stellen van alle voorgenomen belangrijke wijzigingen van de   in de oorspronkelijke overeenkomst genoemde onderaannemers. De kennisgevingstermijn voor dergelijke wijzigingen wordt zodanig bepaald dat de instelling in staat is de risico’s als gevolg van de voorgestelde wijziging te beoordelen en indien nodig corrigerende beheersmaatregelen kan nemen of de exit clausule in werking kan zetten.
▪ De instelling evalueert kritieke of belangrijke uitbestedingen minimaal jaarlijks aantoonbaar, waarbij de performance- en resultaatafspraken en de mate waarin de dienstverlener past bij de strategie en doelstellingen worden beoordeeld, alsook de risicobereidheid van de dienstverlener t.o.v. de eigen risicobereidheid.
▪ Gedurende de looptijd van het contract ontvangt de instelling periodiek (assurance)rapportages van de dienstverlener over de performance en aantoonbaar doorlopende werking van de getroffen interne beheersmaatregelen bij de dienstverlener.
▪ De dienstverlener geeft jaarlijks aan de instelling een assurance verklaring af over de ICT-beheersing zoals een COS/SOC 2 rapport type II. Beheersmaatregelen op het gebied van informatiebeveiliging en cybersecurity maken deel uit van de scope van de assurance verklaring. De scope beslaat de geheleuitbestedingsketen met inbegrip van kritieke of belangrijke onderaannemers. De instelling bespreekt afwijkingen/ uitzonderingen met de dienstverlener. Deze worden door de dienstverlener tijdig en effectief geadresseerd. De instelling bewaakt de afloop en maakt hiervan een vastlegging.
▪ De instelling gebruikt geen type 1 assurance rapportages of ISO certificaten om de werking van de beheersmaatregelen aan te tonen.</t>
  </si>
  <si>
    <t>▪ De compliance officer van de instelling beoordeelt jaarlijks in hoeverre de ICT-beleidslijnen in lijn zijn met actuele wet- en regelgeving. Daar waar nodig worden aanpassingen doorgevoerd.
▪ Bij invoering van een nieuwe wetgeving op het gebied van informatiebeveiliging en cybersecurity beoordeelt de instelling de impact hiervan en voert daar waar nodig aanpassingen door.
▪ De instelling laat zich proactief informeren bij wijzigingen op het gebied van relevante externe regelgeving.</t>
  </si>
  <si>
    <t>▪ De instelling laat de interne- of externe auditor op basis van een risicoanalyse ICT-objecten zoals de informatiebeveiliging en cybersecurity van ICT-infrastructuur periodiek beoordelen.Deze beoordeling heeft betrekking op de opzet, bestaan en aantoonbare werking van beheersmaatregelen.</t>
  </si>
  <si>
    <t xml:space="preserve">▪ De instelling kent unieke user-id’s toe aan alle personen met toegang tot de ICT-systemen en data. Hierbij is het HR systeem van de instelling leidend.
▪ Gebruikersidentiteiten en toegangsrechten worden bijgehouden in een centrale repository.
▪ De instelling maakt gebruik van sterke wachtwoorden (complexiteit regels, numeriek, gebruik van symbolen, leeftijd, historie) voor verschillende soorten accounts: system, normal, superuser.
▪ De instelling maakt gebruik van out-of-band authenticatie, een vorm van twee-factor authenticatie (2FA) die een secundaire verificatiemethode vereist via een afzonderlijk communicatiekanaal. Hierbij zijn verschillende kanalen betrokken: de internetverbinding van de klant en het draadloze netwerk waarop zijn mobiele telefoon werkt.
▪ De instelling past het principe van ‘Role Based Access’ toe waarbij ze periodiek definieert welke rol welke identiteit heeft. Hiertoe brengt zij in kaart: Wie krijgt access, Wat wordt bij access verstrekt, Wanneer, Waar, Waarom en Hoe.
▪ De instelling gebruikt een Identity &amp; Access Management (IAM) tool ter ondersteuning van de inrichting van de toegangsbeveiliging en de controle daarop door bedrijfsproceseigenaren en ICT-systeembeheerders.
▪ De toegang op afstand tot kritieke ICT-systemen worden alleen toegekend volgens kennisnemingsbehoefte en wanneer er sterke authenticatiemiddelen worden gebruikt. </t>
  </si>
  <si>
    <t>▪ De instelling maakt gebruik van User Provisioning, waarbij user accounts in de ICT-infrastructuur en business ICT-applicaties zo veel mogelijk automatisch, vanuit het centrale HR-systeem worden aangemaakt, gewijzigd, geblokkeerd en verwijderd.
▪ De instelling blokkeert een user account automatisch nadat deze een vooraf ingestelde periode niet wordt gebruikt om mee in te loggen.
▪ Voor het aanvragen, wijzigen of intrekken van toegangsrechten tot informatiesystemen wordt goedkeuring gegeven door de data- of systeemeigenaar.
▪ De instelling beperkt het gebruik van generieke en gedeelde user-id’s, waaronder administrator accounts met hoge bevoegdheden zoveel mogelijk. Het gebruik van deze user-id’s wordt beheerst met zowel technische als procedurele maatrelen, zoals: goedkeuring voor het gebruik, krachtige authenticatieoplossingen (2-factor authenticatie, biometrie), 4-ogen principe op de activiteiten, (digitale) password kluis, logging en monitoring van activiteiten en evaluatie na gebruik van het desbetreffende administrator user-id.</t>
  </si>
  <si>
    <t>Secure infrastructure</t>
  </si>
  <si>
    <t>▪ Risicoanalyses voor infrastructuur componenten houden rekening met actuele cyberdreigingen, zoals bijvoorbeeld vastgelegd in de ENISA/NCSC dreigingsbeelden of gebaseerd op uitkomsten van recent uitgevoerde red teaming oefeningen en pentesten, etc.
▪ Security baselines zijn bepaald voor technische platformen (bijvoorbeeld: Windows, Unix, firewalls, IDS en IPS) en conform die baselines geïmplementeerd.
▪ Er vindt monitoring plaats dat alle platformen voldoen aan de security baselines. Uitzonderingen worden opgevolgd.
▪ De instelling heeft anti-DDoS maatregelen getroffen. Hierbij is onderscheid gemaakt in bescherming tegen volume gerichte DDoS aanvallen en applicatie gerichte DDoS aanvallen.
▪ De instelling heeft een risicoanalyse uitgevoerd omtrent gedistribueerde opslag en beheer van ‘private keys’ en. wachtwoorden. Daarbij is een onderbouwde afweging gemaakt op welke interne of externe locatie sleutels en wachtwoorden worden opgeslagen.
▪ De beveiliging en beschikbaarheid van de ICT-infrastructuur is een vast agendapunt in de relevante gremia in de eerste, tweede en derde lijn van de instelling.
▪ De instelling maakt gebruik van geautomatiseerde controles, bijvoorbeeld voor het monitoren van kwetsbaarheden in de infrastructuur.</t>
  </si>
  <si>
    <t>▪ Het implementeren van kritieke beveiligingspatches in de ICT-infrastructuur is een specifiek onderdeel van het patchmanagementproces.
▪ De status van de ICT-infrastructuur inclusief de kwetsbaarheid voor cyberdreigingen wordt periodiek met behulp van tools geïnventariseerd. Hierover wordt gerapporteerd en actie op achterstallig onderhoud wordt genomen.
▪ De instelling heeft in haar configuratiemanagement database (CMDB) de vervangingstermijn opgenomen van ICTinfrastructuur componenten en op basis hiervan wordt vervanging ingepland.</t>
  </si>
  <si>
    <t>▪ De instelling gebruikt Hardware Security Modules (HSM’s) bij het genereren, veranderen, intrekken, vernietigen, distribueren, certificeren, opslaan, inbrengen, gebruiken en archiveren van de cryptografische sleutels.
▪ Processen, procedures en parameterisering zijn zodanig ingericht dat deze de cryptografische sleutels optimaal en proportioneel beschermen.
▪ De beschikbaarheid van cryptografische sleutels (over de gehele uitbestedingsketen) is meegenomen in de continuïteitsplannen van de instelling.
▪ De instelling beschikt over een inventarisatie van het cryptografisch landschap (encryptieprotocollen en certificaten voor netwerk connecties, key management en data opslag). Bijgehouden wordt op welke termijn (bijvoorbeeld kort, middellang, lang) de toegepaste protocollen niet meer veilig zijn en hoe lang vervanging of mitigatie van een protocol naar verwachting duurt.
▪ De instelling monitort op het gebruik van onveilige encryptie protocollen en stuurt notificaties naar beheerders als onveilige protocollen gebruikt worden.
▪ De instelling maakt een roadmap voor haar cryptografisch landschap die in de pas loopt met aankomende dreigingen op korte, middellange en lange termijn.
▪ De instelling voert jaarlijkse een Cryptography Risk Assessment uit.
▪ De instelling verkent de risico’s en mogelijkheden van Quantum technologie, zoals bijvoorbeeld Quantum key distrubutie of Quantum random number generators.</t>
  </si>
  <si>
    <t>▪ De instelling heeft kennis genomen van onder andere NIST publicaties over een zero trust architecture zoals de NIST Special Publication (SP) 800-207, Zero Trust Architecture en de NIST SP 1800-35A Implementing a Zero Trust Architecture (draft) waarin 'inherent vertrouwen' geen onderdeel meer is van de netwerkbeveiliging.
▪ Beheer interfaces van netwerk en security voorzieningen zijn niet direct bereikbaar vanuit (semi)publieke zone's.
▪ De instelling:
1. Definieert de delen van het ICT-netwerk dat de kroonjuwelen bevat, zoals specifieke Data, Applicaties, Assets en Services (DAAS).
2. Brengt de transactiestromen tussen deze delen in kaart.
3. Definieert en bouwt aan de hand daarvan voor die delen een “Zero Trust-architectuur“ door de implementatie van een specifieke set aan beheersmaatregelen.
4. Stelt Zero Trust beleidsregels op aan de hand van Wie krijgt access, Wat wordt bij access verstrekt, Wanneer, Waar, Waarom, en Hoe.
5. Monitort en onderhoudt log events van activiteiten op het netwerk.
▪ De instelling past voor de hiervoor gedefinieerde delen van het netwerk het “never trust always verify” principe toe wat inhoudt dat inherent vertrouwen wordt verwijderd uit deze delen van het netwerk en alle handelingen expliciete verificatie vereisen, ook intern.
▪ De instelling maakt gebruik van tooling die in de netwerkinfrastructuur actief speurt naar ongeautoriseerde apparatuur zoals laptops, routers en Wi-Fi access points met de daarbij behorende beheerprocedures om de toegang tot de ICT-infrastructuur te beperken tot geautoriseerde personen, ICT-services en netwerken. De instelling maakt gebruik van moderne en veilige standaards/protocollen zoals IEEE12 802.1X voor Port-based Network Access Control (PNAC), Wi-Fi Protected Access (WPA3) en voert periodieke controles uit op de beheersmaatregelen die zich richten op netwerksegmentering, zoals Access control lists (ACL), VLANsen firewalls tussen de verschillende netwerksegmenten.</t>
  </si>
  <si>
    <t>▪ De instelling past actuele authenticatie en encryptietechnieken toe op netwerkbindingen met partijen die zij vertrouwt.
▪ In de netwerkinfrastructuur van de instellingen zijn controles ingebouwd die de authenticiteit en de integriteit van berichten waarborgt, alsook de bevestiging van verzending, van ontvangst en de identiteit van de afzender en ontvanger van vertrouwelijke gegevens.
▪ Vertrouwelijke gegevens worden versleuteld vastgelegd op laptops, harde schijven, USB sticks en andere informatiedragers. De instelling maakt gebruikt van technieken om de beveiliging van e-mail te verhogen, bijvoorbeeld door middel van anti-spam, DMARC, SPF, DKIM en encryptie van mail.
▪ De instelling past Data Loss Prevention software toe ter controle van uitgaande berichten en datastromen.</t>
  </si>
  <si>
    <t>Manage malware attacks</t>
  </si>
  <si>
    <t>▪ De instelling maakt bij het in kaart brengen van aanvalstechnieken en (technische) beheersmaatregelen gebruik van van verschillende bronnen, waaronder bijvoorbeeld het Mitre ATT&amp;CK framework.
▪ De instelling heeft tools geïmplementeerd voor de automatische detectie en blokkade van virussen, wormen, malware en spyware zoals moderne firewall technologie, virusscanners, tooling voor e-mail beveiliging (zoals antiphishing, domain spoofing, spam), Intrusion Detection Systems (IDS) en Intrusion Prevention Systems (IPS), Extended Detection and Response (XDR), Endpoint Detection and Response (EDR) en ‘defender tools’ met technologie die ziet op Attack Surface Reduction rules.
▪ De instelling analyseert en leert van incidenten die bij peers of andere vergelijkbare ondernemingen plaats hebben gevonden.
▪ Logfiles uit voornoemde systemen worden naar een Security Incident and Event Monitoring (SIEM) systeem gestuurd ten behoeve van analyse en (re)actie; de instelling prioriteert de (re)acties op grond van een risico-inschatting.
▪ De instelling bewaakt voortdurend in hoeverre firewalls, virusscanners, IDS-en, IPS-en up to date zijn en rapporteert daar maandelijks over.
▪ De instelling gaat na in hoeverre dienstverleners er voor zorgdragen dat firewalls, virusscanners, IDS-en, IPS-en hun infrastructuur up-to-date zijn. De dienstverlener rapporteert hierover aan de instelling die beveiligingstoepassingen voor de instelling beheren.</t>
  </si>
  <si>
    <t>▪ De instelling inventariseert regelmatig van welke ICT-assets de bedrijfsprocessen gebruik maken.
▪ Potentiële kwetsbaarheden worden voorkomen door ervoor te zorgen dat ICT-systemen bijgewerkt zijn, met inbegrip van de software die door de instelling aan haar interne en externe gebruikers wordt verstrekt. Dit doet zij door kritieke security updates gecontroleerd te implementeren, met inbegrip van updates van antivirusdefinities of door compenserende beheersmaatregelen te treffen, bijvoorbeeld (tijdelijke) isolatie van kwetsbare systemen.
▪ De instelling inventariseert frequent (dagelijks) kwetsbaarheden op basis van Threat Intelligence.
▪ De instelling stemt de frequentie en het type scan (zoals authenticated of non-authenticated) af op het segment en de risicoanalyse van de eigen organisatie. Daartoe is een analyse gemaakt die periodiek wordt geëvalueerd.
▪ De instelling bepaalt structureel en risicogebaseerd, wat de impact van deze kwetsbaarheden op de eigen ICT-assets is.
▪ De instelling inventariseert periodiek voor welke software geen of niet tijdig security updates beschikbaar worden gesteld. Met leveranciers worden heldere KPI’s overeengekomen voor oplostijden. Ook wordt bewaakt dat software (overeenkomstig met de gebruikerstermijn) voorzien wordt van security updates. Voor software die (binnenkort) end-of-life is worden mitigerende beheersmaatregelen getroffen.
▪ Waar mogelijk wordt controle op (delen van) security baselines meegenomen in vulnerability scans.
▪ De instelling bespreekt met haar dienstverleners regelmatig rapportages / dashboards omtrent de resultaten van uitgevoerde vulnerability scans.</t>
  </si>
  <si>
    <t xml:space="preserve">▪ De instelling hanteert bij de ontwikkeling en aanschaf van ICT-applicaties acceptatiecriteria op het gebied van informatiebeveiliging en cybersecurity.
▪ De instelling heeft in haar configuratiemanagement database (CMDB) de vervangingstermijn opgenomen van applicaties en op basis hiervan wordt vervanging ingepland.
▪ Het implementeren van kritieke beveiligingspatches van applicatieleveranciers is een specifiek onderdeel van het patchmanagementproces. </t>
  </si>
  <si>
    <t>Protect infrastructure components</t>
  </si>
  <si>
    <t>▪ De instelling heeft voor security technologie aanvullende beheersmaatregelen getroffen, zoals een verscherpte fysieke en logische toegangsbeveiliging, 4-ogenprincipe op beheer en onderhoud, een strikter patch regime en/of versnelde followup n.a.v. alerts uit het monitoring systeem, ‘tamper resistant’ maatregelen, etc.
▪ Administratieve handelingen op security systemen worden gelogd en gemonitord. Dit geldt voor alle toegangsvormen (e.g., lights-out/out-of-band management, remote). Sessierecording vindt plaats op grond van een risicoanalyse.
▪ (Remote) toegang tot systemen vindt plaats over een versleuteld kanaal.
▪ Administratieve toegang tot systemen vindt bij voorkeur plaats via bastionhosts.
▪ ICT-systemen die een rol spelen in de beveiliging van de instelling zijn aangesloten op een SIEM.
▪ Op de security technologie van de instelling wordt gericht beveiligingsonderzoek uitgevoerd door daarin gespecialiseerde partijen.</t>
  </si>
  <si>
    <t>Physical security</t>
  </si>
  <si>
    <t>▪ Op basis van een risicoanalyse heeft de instelling haar datacenters in klassen (tiers oftewel niveaus) ingedeeld zoals Tier I - De basis, Tier II -Redundantie van elektriciteitsproductie en koeling, Tier III – Onderhoudbaarheid of Tier IVfouttolerantie en de daarbij behorende beheersmaatregelen getroffen.
▪ De instelling past fysieke zonering toe met verschillende niveaus van toegang (bijvoorbeeld: publiek, personeel en beperkt) op basis van een risicoanalyse.
▪ De voor de ICT kritieke gebouwen van de instelling zijn voorzien van inbraakdetectie, waarvan de werking en eventuele meldingen continu (24/7) worden gemonitord.
▪ De voor de bedrijfsvoering kritieke gebouwen van de instelling zijn voorzien van technische beheersmaatregelen tot het garanderen van continuïteit en het beperken van schade door bijvoorbeeld brand, bliksem, vochtigheid en temperatuurstijgingen, zoals rookdetectors, brandmelders, blusinstallaties, bliksemafleiders, airconditioning en elektriciteit (noodstroom) voorzieningen.</t>
  </si>
  <si>
    <t>▪ De instelling controleert dat elke toegang tot een datacentrum 24 uur van te voren is aangevraagd met een change request en bij spoed alleen onder strikte voorwaarden.
▪ De fysieke toegang tot gebouwen en zones wordt beheerst met behulp van toegangspasjes en -poortjes.
▪ Bij fysiek onderhoud aan beveiligingsapparatuur is het 4-ogen principe van toepassing.
▪ De instelling laat de fysieke toegangsbeveiligingsmaatregelen controleren door een “Mystery Guest”.
▪ ICT componenten die een rol spelen in de fysieke toegangsbeveiliging van de instelling zijn aangesloten op een SIEM(Security Information and Event Management)</t>
  </si>
  <si>
    <t xml:space="preserve">▪ De instelling neemt voor het bepalen van soorten beveiligingstests in haar risicoanalyse actuele cyberdreigingen mee, zoals phishing, DDoS, ransomware en C-level fraude. Op basis van een risicoanalyse maakt de instelling een jaarplan voor de uit te voeren tests. Onderdeel van dit plan is het uitvoeren van pentests, ethical hacking voor alle (nieuwe en gewijzigde) kritieke ICT-applicaties en het uitvoeren van een red teaming activiteit.
▪ De instelling voert verschillende typen beveiligingstests uit, waaronder pentests gericht op de beveiliging van infrastructuur en applicaties, red teaming, het testen van de fysieke beveiliging, het testen van menselijk handelen in relatie tot informatiebeveiliging en cybersecurity.15
▪ De instelling maakt gebruik van een bug bounty/responsible disclosure-programma.
▪ De instelling laat pentests uitvoeren door gespecialiseerde partijen met juiste kennis, ervaring, certificeringen en referenties.
▪ De instelling wisselt regelmatig van partij die de pentests uitvoert.
▪ Het bestuur neemt deel aan tweejaarlijkse tabletop oefeningen.
▪ De instelling betrekt haar kritieke of belangrijke dienstverleners bij haar security tests.
▪ De instelling sluit bij TIBER aan voor driejaarlijkse Threat Led Penetration Testing (TLPT). Deze tests hebben betrekking op de kritieke functies en diensten van een instelling en worden uitgevoerd op live productiesystemen die de kritieke functies en diensten ondersteunen. Wanneer uitbestede activiteiten binnen de scope vallen, waarborgt de financiële instelling de deelname van de betrokken dienstverlener. </t>
  </si>
  <si>
    <t>DORA pillar</t>
  </si>
  <si>
    <t>DORA Chapter</t>
  </si>
  <si>
    <t>Article</t>
  </si>
  <si>
    <t>Paragraph</t>
  </si>
  <si>
    <t>Point</t>
  </si>
  <si>
    <r>
      <t xml:space="preserve">Requirement </t>
    </r>
    <r>
      <rPr>
        <b/>
        <sz val="11"/>
        <color rgb="FF000000"/>
        <rFont val="Calibri"/>
        <family val="2"/>
      </rPr>
      <t>(Guidelines start from Pillar 5. Chapter 6. Information-sharing arrangements)</t>
    </r>
  </si>
  <si>
    <t>Sub-requirement</t>
  </si>
  <si>
    <t>1. ICT risk management requirements</t>
  </si>
  <si>
    <t>2. ICT risk management</t>
  </si>
  <si>
    <t>5. Governance and organisation</t>
  </si>
  <si>
    <t>Financial entities shall have in place an internal governance and control framework that ensures an effective and prudent management of ICT risk, in accordance with Article 6(4), in order to achieve a high level of digital operational resilience.</t>
  </si>
  <si>
    <t>a</t>
  </si>
  <si>
    <t>The management body of the financial entity shall define, approve, oversee and be responsible for the implementation of all arrangements related to the ICT risk management framework referred to in Article 6(1). For the purposes of the first subparagraph, the management body shall:</t>
  </si>
  <si>
    <t>(a) bear the ultimate responsibility for managing the financial entity’s ICT risk;</t>
  </si>
  <si>
    <t>b</t>
  </si>
  <si>
    <t>(b) put in place policies that aim to ensure the maintenance of high standards of availability, authenticity, integrity and confidentiality, of data;</t>
  </si>
  <si>
    <t>c</t>
  </si>
  <si>
    <t>(c) set clear roles and responsibilities for all ICT-related functions and establish appropriate governance arrangements to ensure effective and timely communication, cooperation and coordination among those functions;</t>
  </si>
  <si>
    <t>d</t>
  </si>
  <si>
    <t>(d) bear the overall responsibility for setting and approving the digital operational resilience strategy as referred to in Article 6(8), including the determination of the appropriate risk tolerance level of ICT risk of the financial entity, as referred to in Article 6(8), point (b);</t>
  </si>
  <si>
    <t>e</t>
  </si>
  <si>
    <t>(e) approve, oversee and periodically review the implementation of the financial entity’s ICT business continuity policy and ICT response and recovery plans, referred to, respectively, in Article 11(1) and (3), which may be adopted as a dedicated specific policy forming an integral part of the financial entity’s overall business continuity policy and response and recovery plan;</t>
  </si>
  <si>
    <t>f</t>
  </si>
  <si>
    <t>(f) approve and periodically review the financial entity’s ICT internal audit plans, ICT audits and material modifications to them;</t>
  </si>
  <si>
    <t>g</t>
  </si>
  <si>
    <t>(g) allocate and periodically review the appropriate budget to fulfil the financial entity’s digital operational resilience needs in respect of all types of resources, including relevant ICT security awareness programmes and digital operational resilience training referred to in Article 13(6), and ICT skills for all staff</t>
  </si>
  <si>
    <t>h</t>
  </si>
  <si>
    <t>(h) approve and periodically review the financial entity’s policy on arrangements regarding the use of ICT services provided by ICT third-party service providers;</t>
  </si>
  <si>
    <t>i</t>
  </si>
  <si>
    <t>(i) put in place, at corporate level, reporting channels enabling it to be duly informed of the following:
(i) arrangements concluded with ICT third-party service providers on the use of ICT services,
(ii) any relevant planned material changes regarding the ICT third-party service providers,
(iii) the potential impact of such changes on the critical or important functions subject to those arrangements,
including a risk analysis summary to assess the impact of those changes,</t>
  </si>
  <si>
    <t>Financial entities, other than microenterprises, shall establish a role in order to monitor the arrangements concluded with ICT third-party service providers on the use of ICT services, or shall designate a member of senior management as responsible for overseeing the related risk exposure and relevant documentation.</t>
  </si>
  <si>
    <t>Members of the management body of the financial entity shall actively keep up to date with sufficient knowledge and skills to understand and assess ICT risk and its impact on the operations of the financial entity, including by following specific training on a regular basis, commensurate to the ICT risk being managed.</t>
  </si>
  <si>
    <t>6. ICT risk management framework</t>
  </si>
  <si>
    <t>Financial entities shall have a sound, comprehensive and well-documented ICT risk management framework as part of their overall risk management system, which enables them to address ICT risk quickly, efficiently and comprehensively and to ensure a high level of digital operational resilience.</t>
  </si>
  <si>
    <t>The ICT risk management framework shall include at least strategies, policies, procedures, ICT protocols and tools that are necessary to duly and adequately protect all information assets and ICT assets, including computer software, hardware, servers, as well as to protect all relevant physical components and infrastructures, such as premises, data centres and sensitive designated areas, to ensure that all information assets and ICT assets are adequately protected from risks including damage and unauthorised access or usage.</t>
  </si>
  <si>
    <t>In accordance with their ICT risk management framework, financial entities shall minimise the impact of ICT risk by deploying appropriate strategies, policies, procedures, ICT protocols and tools. They shall provide complete and updated information on ICT risk and on their ICT risk management framework to the competent authorities upon their request.</t>
  </si>
  <si>
    <t>Financial entities, other than microenterprises, shall assign the responsibility for managing and overseeing ICT risk to a control function and ensure an appropriate level of independence of such control function in order to avoid conflicts of interest. Financial entities shall ensure appropriate segregation and independence of ICT risk management functions, control functions, and internal audit functions, according to the three lines of defence model, or an internal risk management and control model.</t>
  </si>
  <si>
    <t>The ICT risk management framework shall be documented and reviewed at least once a year, or periodically in the case of microenterprises, as well as upon the occurrence of major ICT-related incidents, and following supervisory instructions or conclusions derived from relevant digital operational resilience testing or audit processes. It shall be continuously improved on the basis of lessons derived from implementation and monitoring. A report on the review of the ICT risk management framework shall be submitted to the competent authority upon its request.</t>
  </si>
  <si>
    <t>The ICT risk management framework of financial entities, other than microenterprises, shall be subject to internal audit by auditors on a regular basis in line with the financial entities’ audit plan. Those auditors shall possess sufficient knowledge, skills and expertise in ICT risk, as well as appropriate independence. The frequency and focus of ICT audits shall be commensurate to the ICT risk of the financial entity.</t>
  </si>
  <si>
    <t>Based on the conclusions from the internal audit review, financial entities shall establish a formal follow-up process, including rules for the timely verification and remediation of critical ICT audit findings.</t>
  </si>
  <si>
    <t>The ICT risk management framework shall include a digital operational resilience strategy setting out how the framework shall be implemented. To that end, the digital operational resilience strategy shall include methods to address ICT risk and attain specific ICT objectives, by:</t>
  </si>
  <si>
    <t>(a) explaining how the ICT risk management framework supports the financial entity’s business strategy and objectives;</t>
  </si>
  <si>
    <t>(b) establishing the risk tolerance level for ICT risk, in accordance with the risk appetite of the financial entity, and analysing the impact tolerance for ICT disruptions;</t>
  </si>
  <si>
    <t>(c) setting out clear information security objectives, including key performance indicators and key risk metrics;</t>
  </si>
  <si>
    <t>(d) explaining the ICT reference architecture and any changes needed to reach specific business objectives;</t>
  </si>
  <si>
    <t>(e) outlining the different mechanisms put in place to detect ICT-related incidents, prevent their impact and provide protection from it;</t>
  </si>
  <si>
    <t>(f) evidencing the current digital operational resilience situation on the basis of the number of major ICT-related incidents reported and the effectiveness of preventive measures;</t>
  </si>
  <si>
    <t>(g) implementing digital operational resilience testing, in accordance with Chapter IV of this Regulation;</t>
  </si>
  <si>
    <t>(h) outlining a communication strategy in the event of ICT-related incidents the disclosure of which is required in accordance with Article 14.</t>
  </si>
  <si>
    <t>Financial entities may, in the context of the digital operational resilience strategy referred to in paragraph 8, define a holistic ICT multi-vendor strategy, at group or entity level, showing key dependencies on ICT third-party service providers and explaining the rationale behind the procurement mix of ICT third-party service providers.</t>
  </si>
  <si>
    <t>Financial entities may, in accordance with Union and national sectoral law, outsource the tasks of verifying compliance with ICT risk management requirements to intra-group or external undertakings. In case of such outsourcing, the financial entity remains fully responsible for the verification of compliance with the ICT risk management requirements.</t>
  </si>
  <si>
    <t>7. ICT systems, protocols and tools</t>
  </si>
  <si>
    <t>In order to address and manage ICT risk, financial entities shall use and maintain updated ICT systems, protocols and tools that are:</t>
  </si>
  <si>
    <t>(a) appropriate to the magnitude of operations supporting the conduct of their activities, in accordance with the proportionality principle as referred to in Article 4;</t>
  </si>
  <si>
    <t>(b) reliable;</t>
  </si>
  <si>
    <t>(c) equipped with sufficient capacity to accurately process the data necessary for the performance of activities and the timely provision of services, and to deal with peak orders, message or transaction volumes, as needed, including where new technology is introduced;</t>
  </si>
  <si>
    <t>(d) technologically resilient in order to adequately deal with additional information processing needs as required under stressed market conditions or other adverse situations.</t>
  </si>
  <si>
    <t>8. Identification</t>
  </si>
  <si>
    <t>As part of the ICT risk management framework referred to in Article 6(1), financial entities shall identify, classify and adequately document all ICT supported business functions, roles and responsibilities, the information assets and ICT assets supporting those functions, and their roles and dependencies in relation to ICT risk. Financial entities shall review as needed, and at least yearly, the adequacy of this classification and of any relevant documentation.</t>
  </si>
  <si>
    <t>Financial entities shall, on a continuous basis, identify all sources of ICT risk, in particular the risk exposure to and from other financial entities, and assess cyber threats and ICT vulnerabilities relevant to their ICT supported business functions, information assets and ICT assets. Financial entities shall review on a regular basis, and at least yearly, the risk scenarios impacting them.</t>
  </si>
  <si>
    <t>Financial entities, other than microenterprises, shall perform a risk assessment upon each major change in the network and information system infrastructure, in the processes or procedures affecting their ICT supported business functions, information assets or ICT assets.</t>
  </si>
  <si>
    <t>Financial entities shall identify all information assets and ICT assets, including those on remote sites, network resources and hardware equipment, and shall map those considered critical. They shall map the configuration of the information assets and ICT assets and the links and interdependencies between the different information assets and ICT assets</t>
  </si>
  <si>
    <t>Financial entities shall identify and document all processes that are dependent on ICT third-party service providers, and shall identify interconnections with ICT third-party service providers that provide services that support critical or important functions.</t>
  </si>
  <si>
    <t>For the purposes of paragraphs 1, 4 and 5, financial entities shall maintain relevant inventories and update them periodically and every time any major change as referred to in paragraph 3 occurs.</t>
  </si>
  <si>
    <t>Financial entities, other than microenterprises, shall on a regular basis, and at least yearly, conduct a specific ICT risk assessment on all legacy ICT systems and, in any case before and after connecting technologies, applications or systems.</t>
  </si>
  <si>
    <t>9. Protection and prevention</t>
  </si>
  <si>
    <t>For the purposes of adequately protecting ICT systems and with a view to organising response measures, financial entities shall continuously monitor and control the security and functioning of ICT systems and tools and shall minimise the impact of ICT risk on ICT systems through the deployment of appropriate ICT security tools, policies and procedures.</t>
  </si>
  <si>
    <t>Financial entities shall design, procure and implement ICT security policies, procedures, protocols and tools that aim to ensure the resilience, continuity and availability of ICT systems, in particular for those supporting critical or important functions, and to maintain high standards of availability, authenticity, integrity and confidentiality of data, whether at rest, in use or in transit.</t>
  </si>
  <si>
    <t>In order to achieve the objectives referred to in paragraph 2, financial entities shall use ICT solutions and processes that are appropriate in accordance with Article 4. Those ICT solutions and processes shall:</t>
  </si>
  <si>
    <t>(a) ensure the security of the means of transfer of data;</t>
  </si>
  <si>
    <t>(b) minimise the risk of corruption or loss of data, unauthorised access and technical flaws that may hinder business activity;</t>
  </si>
  <si>
    <t>(c) prevent the lack of availability, the impairment of the authenticity and integrity, the breaches of confidentiality and the loss of data;</t>
  </si>
  <si>
    <t>(d) ensure that data is protected from risks arising from data management, including poor administration, processingrelated risks and human error.</t>
  </si>
  <si>
    <t>As part of the ICT risk management framework referred to in Article 6(1), financial entities shall:</t>
  </si>
  <si>
    <t>(a) develop and document an information security policy defining rules to protect the availability, authenticity, integrity. and confidentiality of data, information assets and ICT assets, including those of their customers, where applicable;</t>
  </si>
  <si>
    <t>(b) following a risk-based approach, establish a sound network and infrastructure management structure using appropriate techniques, methods and protocols that may include implementing automated mechanisms to isolate affected information assets in the event of cyber-attacks;
For the purposes of the first subparagraph, point (b), financial entities shall design the network connection infrastructure in a way that allows it to be instantaneously severed or segmented in order to minimise and prevent contagion, especially for interconnected financial processes.</t>
  </si>
  <si>
    <t>(c) implement policies that limit the physical or logical access to information assets and ICT assets to what is required for legitimate and approved functions and activities only, and establish to that end a set of policies, procedures and controls that address access rights and ensure a sound administration thereof;</t>
  </si>
  <si>
    <t>(d) implement policies and protocols for strong authentication mechanisms, based on relevant standards and dedicated control systems, and protection measures of cryptographic keys whereby data is encrypted based on results of approved data classification and ICT risk assessment processes;</t>
  </si>
  <si>
    <t>(e) implement documented policies, procedures and controls for ICT change management, including changes to software, hardware, firmware components, systems or security parameters, that are based on a risk assessment approach and are an integral part of the financial entity’s overall change management process, in order to ensure that all changes to ICT systems are recorded, tested, assessed, approved, implemented and verified in a controlled manner;
For the purposes of the first subparagraph, point (e), the ICT change management process shall be approved by appropriate lines of management and shall have specific protocols in place.</t>
  </si>
  <si>
    <t>(f) have appropriate and comprehensive documented policies for patches and updates.</t>
  </si>
  <si>
    <t>10. Detection</t>
  </si>
  <si>
    <t>Financial entities shall have in place mechanisms to promptly detect anomalous activities, in accordance with Article 17, including ICT network performance issues and ICT-related incidents, and to identify potential material single points of failure.
All detection mechanisms referred to in the first subparagraph shall be regularly tested in accordance with Article 25.</t>
  </si>
  <si>
    <t>The detection mechanisms referred to in paragraph 1 shall enable multiple layers of control, define alert thresholds and criteria to trigger and initiate ICT-related incident response processes, including automatic alert mechanisms for relevant staff in charge of ICT-related incident response.</t>
  </si>
  <si>
    <t>Financial entities shall devote sufficient resources and capabilities to monitor user activity, the occurrence of ICT anomalies and ICT-related incidents, in particular cyber-attacks.</t>
  </si>
  <si>
    <t>Data reporting service providers shall, in addition, have in place systems that can effectively check trade reports for completeness, identify omissions and obvious errors, and request re-transmission of those reports.</t>
  </si>
  <si>
    <t>11. Response and recovery</t>
  </si>
  <si>
    <t>As part of the ICT risk management framework referred to in Article 6(1) and based on the identification requirements set out in Article 8, financial entities shall put in place a comprehensive ICT business continuity policy, which may be adopted as a dedicated specific policy, forming an integral part of the overall business continuity policy of the financial entity.</t>
  </si>
  <si>
    <t>Financial entities shall implement the ICT business continuity policy through dedicated, appropriate and documented arrangements, plans, procedures and mechanisms aiming to:</t>
  </si>
  <si>
    <t>(a) ensure the continuity of the financial entity’s critical or important functions;</t>
  </si>
  <si>
    <t>(b) quickly, appropriately and effectively respond to, and resolve, all ICT-related incidents in a way that limits damage and prioritises the resumption of activities and recovery actions;</t>
  </si>
  <si>
    <t>(c) activate, without delay, dedicated plans that enable containment measures, processes and technologies suited to each type of ICT-related incident and prevent further damage, as well as tailored response and recovery procedures established in accordance with Article 12;</t>
  </si>
  <si>
    <t>(d) estimate preliminary impacts, damages and losses;</t>
  </si>
  <si>
    <t>(e) set out communication and crisis management actions that ensure that updated information is transmitted to all relevant internal staff and external stakeholders in accordance with Article 14, and report to the competent authorities in accordance with Article 19.</t>
  </si>
  <si>
    <t>As part of the ICT risk management framework referred to in Article 6(1), financial entities shall implement associated ICT response and recovery plans which, in the case of financial entities other than microenterprises, shall be subject to independent internal audit reviews.</t>
  </si>
  <si>
    <t>Financial entities shall put in place, maintain and periodically test appropriate ICT business continuity plans, notably with regard to critical or important functions outsourced or contracted through arrangements with ICT third-party service providers.</t>
  </si>
  <si>
    <t>As part of the overall business continuity policy, financial entities shall conduct a business impact analysis (BIA) of their exposures to severe business disruptions. Under the BIA, financial entities shall assess the potential impact of severe business disruptions by means of quantitative and qualitative criteria, using internal and external data and scenario analysis, as appropriate. The BIA shall consider the criticality of identified and mapped business functions, support processes, third-party dependencies and information assets, and their interdependencies. Financial entities shall ensure that ICT assets and ICT services are designed and used in full alignment with the BIA, in particular with regard to adequately ensuring the redundancy of all critical components.</t>
  </si>
  <si>
    <t>As part of their comprehensive ICT risk management, financial entities shall:</t>
  </si>
  <si>
    <t>(a) test the ICT business continuity plans and the ICT response and recovery plans in relation to ICT systems supporting all functions at least yearly, as well as in the event of any substantive changes to ICT systems supporting critical or important functions;
For the purposes of the first subparagraph, point (a), financial entities, other than microenterprises, shall include in the testing plans scenarios of cyber-attacks and switchovers between the primary ICT infrastructure and the redundant capacity, backups and redundant facilities necessary to meet the obligations set out in Article 12.</t>
  </si>
  <si>
    <t>(b) test the crisis communication plans established in accordance with Article 14.
Financial entities shall regularly review their ICT business continuity policy and ICT response and recovery plans, taking into account the results of tests carried out in accordance with the first subparagraph and recommendations stemming from audit checks or supervisory reviews.</t>
  </si>
  <si>
    <t>Financial entities, other than microenterprises, shall have a crisis management function, which, in the event of activation of their ICT business continuity plans or ICT response and recovery plans, shall, inter alia, set out clear procedures to manage internal and external crisis communications in accordance with Article 14.</t>
  </si>
  <si>
    <t>Financial entities shall keep readily accessible records of activities before and during disruption events when their ICT business continuity plans and ICT response and recovery plans are activated.</t>
  </si>
  <si>
    <t>Central securities depositories shall provide the competent authorities with copies of the results of the ICT business continuity tests, or of similar exercises.</t>
  </si>
  <si>
    <t>Financial entities, other than microenterprises, shall report to the competent authorities, upon their request, an estimation of aggregated annual costs and losses caused by major ICT-related incidents.</t>
  </si>
  <si>
    <t>12. Backup policies and procedures, restoration and recovery procedures and methods</t>
  </si>
  <si>
    <t>For the purpose of ensuring the restoration of ICT systems and data with minimum downtime, limited disruption and loss, as part of their ICT risk management framework, financial entities shall develop and document:</t>
  </si>
  <si>
    <t>(a) backup policies and procedures specifying the scope of the data that is subject to the backup and the minimum frequency of the backup, based on the criticality of information or the confidentiality level of the data;</t>
  </si>
  <si>
    <t>(b) restoration and recovery procedures and methods.</t>
  </si>
  <si>
    <t>Financial entities shall set up backup systems that can be activated in accordance with the backup policies and procedures, as well as restoration and recovery procedures and methods. The activation of backup systems shall not jeopardise the security of the network and information systems or the availability, authenticity, integrity or confidentiality of data. Testing of the backup procedures and restoration and recovery procedures and methods shall be undertaken periodically.</t>
  </si>
  <si>
    <t>When restoring backup data using own systems, financial entities shall use ICT systems that are physically and logically segregated from the source ICT system. The ICT systems shall be securely protected from any unauthorised access or ICT corruption and allow for the timely restoration of services making use of data and system backups as necessary.
For central counterparties, the recovery plans shall enable the recovery of all transactions at the time of disruption to allow the central counterparty to continue to operate with certainty and to complete settlement on the scheduled date.
Data reporting service providers shall additionally maintain adequate resources and have back-up and restoration facilities in place in order to offer and maintain their services at all times.</t>
  </si>
  <si>
    <t>Financial entities, other than microenterprises, shall maintain redundant ICT capacities equipped with resources, capabilities and functions that are adequate to ensure business needs. Microenterprises shall assess the need to maintain such redundant ICT capacities based on their risk profile.</t>
  </si>
  <si>
    <t>Central securities depositories shall maintain at least one secondary processing site endowed with adequate resources, capabilities, functions and staffing arrangements to ensure business needs. The secondary processing site shall be:</t>
  </si>
  <si>
    <t>(a) located at a geographical distance from the primary processing site to ensure that it bears a distinct risk profile and to prevent it from being affected by the event which has affected the primary site;</t>
  </si>
  <si>
    <t>(b) capable of ensuring the continuity of critical or important functions identically to the primary site, or providing the level of services necessary to ensure that the financial entity performs its critical operations within the recovery objectives;</t>
  </si>
  <si>
    <t>(c) immediately accessible to the financial entity’s staff to ensure continuity of critical or important functions in the event that the primary processing site has become unavailable.</t>
  </si>
  <si>
    <t>In determining the recovery time and recovery point objectives for each function, financial entities shall take into account whether it is a critical or important function and the potential overall impact on market efficiency. Such time objectives shall ensure that, in extreme scenarios, the agreed service levels are met.</t>
  </si>
  <si>
    <t>When recovering from an ICT-related incident, financial entities shall perform necessary checks, including any multiple checks and reconciliations, in order to ensure that the highest level of data integrity is maintained. These checks shall also be performed when reconstructing data from external stakeholders, in order to ensure that all data is consistent between systems.</t>
  </si>
  <si>
    <t>13. Learning and evolving</t>
  </si>
  <si>
    <t>Financial entities shall have in place capabilities and staff to gather information on vulnerabilities and cyber threats, ICT-related incidents, in particular cyber-attacks, and analyse the impact they are likely to have on their digital operational resilience.</t>
  </si>
  <si>
    <t>Financial entities shall put in place post ICT-related incident reviews after a major ICT-related incident disrupts their core activities, analysing the causes of disruption and identifying required improvements to the ICT operations or within the ICT business continuity policy referred to in Article 11.
Financial entities, other than microenterprises, shall, upon request, communicate to the competent authorities, the changes that were implemented following post ICT-related incident reviews as referred to in the first subparagraph.
The post ICT-related incident reviews referred to in the first subparagraph shall determine whether the established procedures were followed and the actions taken were effective, including in relation to the following:</t>
  </si>
  <si>
    <t>(a) the promptness in responding to security alerts and determining the impact of ICT-related incidents and their severity;</t>
  </si>
  <si>
    <t>(b) the quality and speed of performing a forensic analysis, where deemed appropriate;</t>
  </si>
  <si>
    <t>(c) the effectiveness of incident escalation within the financial entity;</t>
  </si>
  <si>
    <t>(d) the effectiveness of internal and external communication.</t>
  </si>
  <si>
    <t>Lessons derived from the digital operational resilience testing carried out in accordance with Articles 26 and 27 and from real life ICT-related incidents, in particular cyber-attacks, along with challenges faced upon the activation of ICT business continuity plans and ICT response and recovery plans, together with relevant information exchanged with counterparts and assessed during supervisory reviews, shall be duly incorporated on a continuous basis into the ICT risk assessment process. Those findings shall form the basis for appropriate reviews of relevant components of the ICT risk management framework referred to in Article 6(1).</t>
  </si>
  <si>
    <t>Financial entities shall monitor the effectiveness of the implementation of their digital operational resilience strategy set out in Article 6(8). They shall map the evolution of ICT risk over time, analyse the frequency, types, magnitude and evolution of ICT-related incidents, in particular cyber-attacks and their patterns, with a view to understanding the level of ICT risk exposure, in particular in relation to critical or important functions, and enhance the cyber maturity and preparedness of the financial entity.</t>
  </si>
  <si>
    <t>Senior ICT staff shall report at least yearly to the management body on the findings referred to in paragraph 3 and put forward recommendations.</t>
  </si>
  <si>
    <t>Financial entities shall develop ICT security awareness programmes and digital operational resilience training as compulsory modules in their staff training schemes. Those programmes and training shall be applicable to all employees and to senior management staff, and shall have a level of complexity commensurate to the remit of their functions. Where appropriate, financial entities shall also include ICT third-party service providers in their relevant training schemes in accordance with Article 30(2), point (i).</t>
  </si>
  <si>
    <t>Financial entities, other than microenterprises, shall monitor relevant technological developments on a continuous basis, also with a view to understanding the possible impact of the deployment of such new technologies on ICT security requirements and digital operational resilience. They shall keep up-to-date with the latest ICT risk management processes, in order to effectively combat current or new forms of cyber-attacks.</t>
  </si>
  <si>
    <t>14. Communication</t>
  </si>
  <si>
    <t>As part of the ICT risk management framework referred to in Article 6(1), financial entities shall have in place crisis communication plans enabling a responsible disclosure of, at least, major ICT-related incidents or vulnerabilities to clients and counterparts as well as to the public, as appropriate.</t>
  </si>
  <si>
    <t>As part of the ICT risk management framework, financial entities shall implement communication policies for internal staff and for external stakeholders. Communication policies for staff shall take into account the need to differentiate between staff involved in ICT risk management, in particular the staff responsible for response and recovery, and staff that needs to be informed.</t>
  </si>
  <si>
    <t>At least one person in the financial entity shall be tasked with implementing the communication strategy for ICTrelated incidents and fulfil the public and media function for that purpose.</t>
  </si>
  <si>
    <t>2. ICT-related incident management, classification, and reporting</t>
  </si>
  <si>
    <t>3. ICT-related incident management, classification and reporting</t>
  </si>
  <si>
    <t>17. ICT-related incident management process</t>
  </si>
  <si>
    <t>Financial entities shall define, establish and implement an ICT-related incident management process to detect, manage and notify ICT-related incidents.</t>
  </si>
  <si>
    <t>Financial entities shall record all ICT-related incidents and significant cyber threats. Financial entities shall establish appropriate procedures and processes to ensure a consistent and integrated monitoring, handling and follow-up of ICTrelated incidents, to ensure that root causes are identified, documented and addressed in order to prevent the occurrence of such incidents.</t>
  </si>
  <si>
    <t>The ICT-related incident management process referred to in paragraph 1 shall:</t>
  </si>
  <si>
    <t>a) put in place early warning indicators;</t>
  </si>
  <si>
    <t>(b) establish procedures to identify, track, log, categorise and classify ICT-related incidents according to their priority and severity and according to the criticality of the services impacted, in accordance with the criteria set out in Article 18(1);</t>
  </si>
  <si>
    <t>(c) assign roles and responsibilities that need to be activated for different ICT-related incident types and scenarios;</t>
  </si>
  <si>
    <t>(d) set out plans for communication to staff, external stakeholders and media in accordance with Article 14 and for notification to clients, for internal escalation procedures, including ICT-related customer complaints, as well as for the provision of information to financial entities that act as counterparts, as appropriate;</t>
  </si>
  <si>
    <t>e) ensure that at least major ICT-related incidents are reported to relevant senior management and inform the management body of at least major ICT-related incidents, explaining the impact, response and additional controls to be established as a result of such ICT-related incidents;</t>
  </si>
  <si>
    <t>(f) establish ICT-related incident response procedures to mitigate impacts and ensure that services become operational and secure in a timely manner.</t>
  </si>
  <si>
    <t>18. Classification of ICT-related incidents and cyber threats</t>
  </si>
  <si>
    <t>Financial entities shall classify ICT-related incidents and shall determine their impact based on the following criteria:</t>
  </si>
  <si>
    <t>(a) the number and/or relevance of clients or financial counterparts affected and, where applicable, the amount or number of transactions affected by the ICT-related incident, and whether the ICT-related incident has caused reputational impact;</t>
  </si>
  <si>
    <t>(b) the duration of the ICT-related incident, including the service downtime;</t>
  </si>
  <si>
    <t>(c) the geographical spread with regard to the areas affected by the ICT-related incident, particularly if it affects more than two Member States;</t>
  </si>
  <si>
    <t>(d) the data losses that the ICT-related incident entails, in relation to availability, authenticity, integrity or confidentiality of data;</t>
  </si>
  <si>
    <t>(e) the criticality of the services affected, including the financial entity’s transactions and operations;</t>
  </si>
  <si>
    <t>(f) the economic impact, in particular direct and indirect costs and losses, of the ICT-related incident in both absolute and relative terms.</t>
  </si>
  <si>
    <t>Financial entities shall classify cyber threats as significant based on the criticality of the services at risk, including the financial entity’s transactions and operations, number and/or relevance of clients or financial counterparts targeted and the geographical spread of the areas at risk.</t>
  </si>
  <si>
    <t>19. Reporting of major ICT-related incidents and voluntary notification of significant cyber threats</t>
  </si>
  <si>
    <t>Financial entities shall report major ICT-related incidents to the relevant competent authority as referred to in Article 46 in accordance with paragraph 4 of this Article.
Where a financial entity is subject to supervision by more than one national competent authority referred to in Article 46, Member States shall designate a single competent authority as the relevant competent authority responsible for carrying out the functions and duties provided for in this Article.
Credit institutions classified as significant, in accordance with Article 6(4) of Regulation (EU) No 1024/2013, shall report major ICT-related incidents to the relevant national competent authority designated in accordance with Article 4 of Directive 2013/36/EU, which shall immediately transmit that report to the ECB.
For the purpose of the first subparagraph, financial entities shall produce, after collecting and analysing all relevant information, the initial notification and reports referred to in paragraph 4 of this Article using the templates referred to in Article 20 and submit them to the competent authority. In the event that a technical impossibility prevents the submission of the initial notification using the template, financial entities shall notify the competent authority about it via alternative means.
The initial notification and reports referred to in paragraph 4 shall include all information necessary for the competent authority to determine the significance of the major ICT-related incident and assess possible cross-border impacts. 
Without prejudice to the reporting pursuant to the first subparagraph by the financial entity to the relevant competent authority, Member States may additionally determine that some or all financial entities shall also provide the initial notification and each report referred to in paragraph 4 of this Article using the templates referred to in Article 20 to the competent authorities or the computer security incident response teams (CSIRTs) designated or established in accordance with Directive (EU) 2022/2555.</t>
  </si>
  <si>
    <t>Financial entities may, on a voluntary basis, notify significant cyber threats to the relevant competent authority when they deem the threat to be of relevance to the financial system, service users or clients. The relevant competent authority may provide such information to other relevant authorities referred to in paragraph 6.
Credit institutions classified as significant, in accordance with Article 6(4) of Regulation (EU) No 1024/2013, may, on a voluntary basis, notify significant cyber threats to relevant national competent authority, designated in accordance with Article 4 of Directive 2013/36/EU, which shall immediately transmit the notification to the ECB.
Member States may determine that those financial entities that on a voluntary basis notify in accordance with the first subparagraph may also transmit that notification to the CSIRTs designated or established in accordance with Directive (EU) 2022/2555.</t>
  </si>
  <si>
    <t>Where a major ICT-related incident occurs and has an impact on the financial interests of clients, financial entities shall, without undue delay as soon as they become aware of it, inform their clients about the major ICT-related incident and about the measures that have been taken to mitigate the adverse effects of such incident.
In the case of a significant cyber threat, financial entities shall, where applicable, inform their clients that are potentially affected of any appropriate protection measures which the latter may consider taking.</t>
  </si>
  <si>
    <t>Financial entities shall, within the time limits to be laid down in accordance with Article 20, first paragraph, point (a), point (ii), submit the following to the relevant competent authority:</t>
  </si>
  <si>
    <t>(a) an initial notification;</t>
  </si>
  <si>
    <t>(b) an intermediate report after the initial notification referred to in point (a),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t>
  </si>
  <si>
    <t>(c) a final report, when the root cause analysis has been completed, regardless of whether mitigation measures have already been implemented, and when the actual impact figures are available to replace estimates.</t>
  </si>
  <si>
    <t>Financial entities may outsource, in accordance with Union and national sectoral law, the reporting obligations under this Article to a third-party service provider. In case of such outsourcing, the financial entity remains fully responsible for the fulfilment of the incident reporting requirements.</t>
  </si>
  <si>
    <t>3. Digital operational resilience testing</t>
  </si>
  <si>
    <t>4. Digital operational resilience testing</t>
  </si>
  <si>
    <t>24. General requirements for the performance of digital operational resilience testing</t>
  </si>
  <si>
    <t>For the purpose of assessing preparedness for handling ICT-related incidents, of identifying weaknesses, deficiencies and gaps in digital operational resilience, and of promptly implementing corrective measures, financial entities, other than microenterprises, shall, taking into account the criteria set out in Article 4(2), establish, maintain and review a sound and comprehensive digital operational resilience testing programme as an integral part of the ICT risk-management framework referred to in Article 6.</t>
  </si>
  <si>
    <t>The digital operational resilience testing programme shall include a range of assessments, tests, methodologies, practices and tools to be applied in accordance with Articles 25 and 26.</t>
  </si>
  <si>
    <t>When conducting the digital operational resilience testing programme referred to in paragraph 1 of this Article, financial entities, other than microenterprises, shall follow a risk-based approach taking into account the criteria set out in Article 4(2) duly considering the evolving landscape of ICT risk, any specific risks to which the financial entity concerned is or might be exposed, the criticality of information assets and of services provided, as well as any other factor the financial entity deems appropriate.</t>
  </si>
  <si>
    <t>Financial entities, other than microenterprises, shall ensure that tests are undertaken by independent parties, whether internal or external. Where tests are undertaken by an internal tester, financial entities shall dedicate sufficient resources and ensure that conflicts of interest are avoided throughout the design and execution phases of the test.</t>
  </si>
  <si>
    <t>Financial entities, other than microenterprises, shall establish procedures and policies to prioritise, classify and remedy all issues revealed throughout the performance of the tests and shall establish internal validation methodologies to ascertain that all identified weaknesses, deficiencies or gaps are fully addressed.</t>
  </si>
  <si>
    <t>Financial entities, other than microenterprises, shall ensure, at least yearly, that appropriate tests are conducted on all ICT systems and applications supporting critical or important functions.</t>
  </si>
  <si>
    <t>25. Testing of ICT tools and systems</t>
  </si>
  <si>
    <t>The digital operational resilience testing programme referred to in Article 24 shall provide, in accordance with the criteria set out in Article 4(2), for the execution of appropriate tests, such as vulnerability assessments and scans, open source analyses, network security assessments, gap analyses, physical security reviews, questionnaires and scanning software solutions, source code reviews where feasible, scenario-based tests, compatibility testing, performance testing, end-to-end testing and penetration testing.</t>
  </si>
  <si>
    <t>Central securities depositories and central counterparties shall perform vulnerability assessments before any deployment or redeployment of new or existing applications and infrastructure components, and ICT services supporting critical or important functions of the financial entity.</t>
  </si>
  <si>
    <t>Microenterprises shall perform the tests referred to in paragraph 1 by combining a risk-based approach with a strategic planning of ICT testing, by duly considering the need to maintain a balanced approach between the scale of resources and the time to be allocated to the ICT testing provided for in this Article, on the one hand, and the urgency, type of risk, criticality of information assets and of services provided, as well as any other relevant factor, including the financial entity’s ability to take calculated risks, on the other hand.</t>
  </si>
  <si>
    <t>26. Advanced testing of ICT tools, systems and processes based on TLPT</t>
  </si>
  <si>
    <t>Financial entities, other than entities referred to in Article 16(1), first subparagraph, and other than microenterprises, which are identified in accordance with paragraph 8, third subparagraph, of this Article, shall carry out at least every 3 years advanced testing by means of TLPT. Based on the risk profile of the financial entity and taking into account operational circumstances, the competent authority may, where necessary, request the financial entity to reduce or increase this frequency.</t>
  </si>
  <si>
    <t>Each threat-led penetration test shall cover several or all critical or important functions of a financial entity, and shall be performed on live production systems supporting such functions.
Financial entities shall identify all relevant underlying ICT systems, processes and technologies supporting critical or important functions and ICT services, including those supporting the critical or important functions which have been outsourced or contracted to ICT third-party service providers.
Financial entities shall assess which critical or important functions need to be covered by the TLPT. The result of this assessment shall determine the precise scope of TLPT and shall be validated by the competent authorities.</t>
  </si>
  <si>
    <t>Where ICT third-party service providers are included in the scope of TLPT, the financial entity shall take the necessary measures and safeguards to ensure the participation of such ICT third-party service providers in the TLPT and shall retain at all times full responsibility for ensuring compliance with this Regulation.</t>
  </si>
  <si>
    <t>Without prejudice to paragraph 2, first and second subparagraphs, where the participation of an ICT third-party service provider in the TLPT, referred to in paragraph 3, is reasonably expected to have an adverse impact on the quality or security of services delivered by the ICT third-party service provider to customers that are entities falling outside the scope of this Regulation, or on the confidentiality of the data related to such services, the financial entity and the ICT third-party service provider may agree in writing that the ICT third-party service provider directly enters into contractual arrangements with an external tester, for the purpose of conducting, under the direction of one designated financial entity, a pooled TLPT involving several financial entities (pooled testing) to which the ICT third-party service provider provides ICT services.
That pooled testing shall cover the relevant range of ICT services supporting critical or important functions contracted tothe respective ICT third-party service provider by the financial entities. The pooled testing shall be considered TLPT carried out by the financial entities participating in the pooled testing.
The number of financial entities participating in the pooled testing shall be duly calibrated taking into account the complexity and types of services involved.</t>
  </si>
  <si>
    <t>Financial entities shall, with the cooperation of ICT third-party service providers and other parties involved, including the testers but excluding the competent authorities, apply effective risk management controls to mitigate the risks of any potential impact on data, damage to assets, and disruption to critical or important functions, services or operations at the financial entity itself, its counterparts or to the financial sector.</t>
  </si>
  <si>
    <t>At the end of the testing, after reports and remediation plans have been agreed, the financial entity and, where applicable, the external testers shall provide to the authority, designated in accordance with paragraph 9 or 10, a summary of the relevant findings, the remediation plans and the documentation demonstrating that the TLPT has been conducted in accordance with the requirements.</t>
  </si>
  <si>
    <t>Authorities shall provide financial entities with an attestation confirming that the test was performed in accordance with the requirements as evidenced in the documentation in order to allow for mutual recognition of threat led penetration tests between competent authorities. The financial entity shall notify the relevant competent authority of the attestation, the summary of the relevant findings and the remediation plans.
Without prejudice to such attestation, financial entities shall remain at all times fully responsible for the impact of the tests referred to in paragraph 4.</t>
  </si>
  <si>
    <t>Financial entities shall contract testers for the purposes of undertaking TLPT in accordance with Article 27. When financial entities use internal testers for the purposes of undertaking TLPT, they shall contract external testers every three tests.
Credit institutions that are classified as significant in accordance with Article 6(4) of Regulation (EU) No 1024/2013, shall only use external testers in accordance with Article 27(1), points (a) to (e).
Competent authorities shall identify financial entities that are required to perform TLPT taking into account the criteria set out in Article 4(2), based on an assessment of the following:</t>
  </si>
  <si>
    <t>(a) impact-related factors, in particular the extent to which the services provided and activities undertaken by the financial entity impact the financial sector;</t>
  </si>
  <si>
    <t>(b) possible financial stability concerns, including the systemic character of the financial entity at Union or national level, as applicable;</t>
  </si>
  <si>
    <t>(c) specific ICT risk profile, level of ICT maturity of the financial entity or technology features involved.</t>
  </si>
  <si>
    <t>27. Requirements for testers for the carrying out of TLPT</t>
  </si>
  <si>
    <t>Financial entities shall only use testers for the carrying out of TLPT, that:</t>
  </si>
  <si>
    <t>(a) are of the highest suitability and reputability;</t>
  </si>
  <si>
    <t>(b) possess technical and organisational capabilities and demonstrate specific expertise in threat intelligence, penetration testing and red team testing;</t>
  </si>
  <si>
    <t>(c) are certified by an accreditation body in a Member State or adhere to formal codes of conduct or ethical frameworks;</t>
  </si>
  <si>
    <t>(d) provide an independent assurance, or an audit report, in relation to the sound management of risks associated with the carrying out of TLPT, including the due protection of the financial entity’s confidential information and redress for the business risks of the financial entity;</t>
  </si>
  <si>
    <t>(e) are duly and fully covered by relevant professional indemnity insurances, including against risks of misconduct and negligence.</t>
  </si>
  <si>
    <t>When using internal testers, financial entities shall ensure that, in addition to the requirements in paragraph 1, the following conditions are met:</t>
  </si>
  <si>
    <t>(a) such use has been approved by the relevant competent authority or by the single public authority designated in accordance with Article 26(9) and (10);</t>
  </si>
  <si>
    <t>(b) the relevant competent authority has verified that the financial entity has sufficient dedicated resources and ensured that conflicts of interest are avoided throughout the design and execution phases of the test; and</t>
  </si>
  <si>
    <t>(c) the threat intelligence provider is external to the financial entity.</t>
  </si>
  <si>
    <t>Financial entities shall ensure that contracts concluded with external testers require a sound management of the TLPT results and that any data processing thereof, including any generation, store, aggregation, draft, report, communication or destruction, do not create risks to the financial entity.</t>
  </si>
  <si>
    <t>4. Managing of ICT third party risks</t>
  </si>
  <si>
    <t>5. Managing of ICT third party risks</t>
  </si>
  <si>
    <t>28. General principles</t>
  </si>
  <si>
    <t>Financial entities shall manage ICT third-party risk as an integral component of ICT risk within their ICT riskmanagement framework as referred to in Article 6(1), and in accordance with the following principles:</t>
  </si>
  <si>
    <t>financial entities that have in place contractual arrangements for the use of ICT services to run their business operations shall, at all times, remain fully responsible for compliance with, and the discharge of, all obligations under this Regulation and applicable financial services law;</t>
  </si>
  <si>
    <t>financial entities’ management of ICT third-party risk shall be implemented in light of the principle of proportionality, taking into account:
(i) the nature, scale, complexity and importance of ICT-related dependencies,
(ii) the risks arising from contractual arrangements on the use of ICT services concluded with ICT third-party service providers, taking into account the criticality or importance of the respective service, process or function, and the potential impact on the continuity and availability of financial services and activities, at individual and at group level.</t>
  </si>
  <si>
    <t>As part of their ICT risk management framework, financial entities, other than entities referred to in Article 16(1), first subparagraph, and other than microenterprises, shall adopt, and regularly review, a strategy on ICT third-party risk, taking into account the multi-vendor strategy referred to in Article 6(9), where applicable. The strategy on ICT third-party risk shall include a policy on the use of ICT services supporting critical or important functions provided by ICT third-party service providers and shall apply on an individual basis and, where relevant, on a sub-consolidated and consolidated basis.
The management body shall, on the basis of an assessment of the overall risk profile of the financial entity and the scale and complexity of the business services, regularly review the risks identified in respect to contractual arrangements on the use of ICT services supporting critical or important functions.</t>
  </si>
  <si>
    <t>As part of their ICT risk management framework, financial entities shall maintain and update at entity level, and at sub-consolidated and consolidated levels, a register of information in relation to all contractual arrangements on the use of ICT services provided by ICT third-party service providers.
The contractual arrangements referred to in the first subparagraph shall be appropriately documented, distinguishing between those that cover ICT services supporting critical or important functions and those that do not.
Financial entities shall report at least yearly to the competent authorities on the number of new arrangements on the use of ICT services, the categories of ICT third-party service providers, the type of contractual arrangements and the ICT services and functions which are being provided.
Financial entities shall make available to the competent authority, upon its request, the full register of information or, as requested, specified sections thereof, along with any information deemed necessary to enable the effective supervision of the financial entity.
Financial entities shall inform the competent authority in a timely manner about any planned contractual arrangement on the use of ICT services supporting critical or important functions as well as when a function has become critical or important.</t>
  </si>
  <si>
    <t>Before entering into a contractual arrangement on the use of ICT services, financial entities shall:</t>
  </si>
  <si>
    <t>a) assess whether the contractual arrangement covers the use of ICT services supporting a critical or important function;</t>
  </si>
  <si>
    <t>(b) assess if supervisory conditions for contracting are met;</t>
  </si>
  <si>
    <t>(c) identify and assess all relevant risks in relation to the contractual arrangement, including the possibility that such contractual arrangement may contribute to reinforcing ICT concentration risk as referred to in Article 29;</t>
  </si>
  <si>
    <t>(d) undertake all due diligence on prospective ICT third-party service providers and ensure throughout the selection and assessment processes that the ICT third-party service provider is suitable;</t>
  </si>
  <si>
    <t>(e) identify and assess conflicts of interest that the contractual arrangement may cause.</t>
  </si>
  <si>
    <t>Financial entities may only enter into contractual arrangements with ICT third-party service providers that comply with appropriate information security standards. When those contractual arrangements concern critical or important functions, financial entities shall, prior to concluding the arrangements, take due consideration of the use, by ICT thirdparty service providers, of the most up-to-date and highest quality information security standards.</t>
  </si>
  <si>
    <t>In exercising access, inspection and audit rights over the ICT third-party service provider, financial entities shall, on the basis of a risk-based approach, pre-determine the frequency of audits and inspections as well as the areas to be audited through adhering to commonly accepted audit standards in line with any supervisory instruction on the use and incorporation of such audit standards.
Where contractual arrangements concluded with ICT third-party service providers on the use of ICT services entail high technical complexity, the financial entity shall verify that auditors, whether internal or external, or a pool of auditors, possess appropriate skills and knowledge to effectively perform the relevant audits and assessments.</t>
  </si>
  <si>
    <t>Financial entities shall ensure that contractual arrangements on the use of ICT services may be terminated in any of the following circumstances:</t>
  </si>
  <si>
    <t>(a) significant breach by the ICT third-party service provider of applicable laws, regulations or contractual terms;</t>
  </si>
  <si>
    <t>(b) circumstances identified throughout the monitoring of ICT third-party risk that are deemed capable of altering the performance of the functions provided through the contractual arrangement, including material changes that affect the arrangement or the situation of the ICT third-party service provider;</t>
  </si>
  <si>
    <t>(c) ICT third-party service provider’s evidenced weaknesses pertaining to its overall ICT risk management and in particular in the way it ensures the availability, authenticity, integrity and, confidentiality, of data, whether personal or otherwise sensitive data, or non-personal data;</t>
  </si>
  <si>
    <t>(d) where the competent authority can no longer effectively supervise the financial entity as a result of the conditions of, or circumstances related to, the respective contractual arrangement.</t>
  </si>
  <si>
    <t>For ICT services supporting critical or important functions, financial entities shall put in place exit strategies. The exit strategies shall take into account risks that may emerge at the level of ICT third-party service providers, in particular a possible failure on their part, a deterioration of the quality of the ICT services provided, any business disruption due to inappropriate or failed provision of ICT services or any material risk arising in relation to the appropriate and continuous deployment of the respective ICT service, or the termination of contractual arrangements with ICT third-party service providers under any of the circumstances listed in paragraph 7.
Exit plans shall be comprehensive, documented and, in accordance with the criteria set out in Article 4(2), shall be sufficiently tested and reviewed periodically.
Financial entities shall identify alternative solutions and develop transition plans enabling them to remove the contracted ICT services and the relevant data from the ICT third-party service provider and to securely and integrally transfer them to alternative providers or reincorporate them in-house.
Financial entities shall have appropriate contingency measures in place to maintain business continuity in the event of the circumstances referred to in the first subparagraph.
Financial entities shall ensure that they are able to exit contractual arrangements without:</t>
  </si>
  <si>
    <t>(a) disruption to their business activities</t>
  </si>
  <si>
    <t>(b) limiting compliance with regulatory requirements,</t>
  </si>
  <si>
    <t>(c) detriment to the continuity and quality of services provided to clients.</t>
  </si>
  <si>
    <t>29. Preliminary assessment of ICT concentration risk at entity level</t>
  </si>
  <si>
    <t>When performing the identification and assessment of risks referred to in Article 28(4), point (c), financial entities shall also take into account whether the envisaged conclusion of a contractual arrangement in relation to ICT services supporting critical or important functions would lead to any of the following:
Financial entities shall weigh the benefits and costs of alternative solutions, such as the use of different ICT third-party service providers, taking into account if and how envisaged solutions match the business needs and objectives set out in their digital resilience strategy.</t>
  </si>
  <si>
    <t xml:space="preserve">(a) contracting an ICT third-party service provider that is not easily substitutable; </t>
  </si>
  <si>
    <t>(b) having in place multiple contractual arrangements in relation to the provision of ICT services supporting critical or important functions with the same ICT third-party service provider or with closely connected ICT third-party service providers.</t>
  </si>
  <si>
    <t>Where the contractual arrangements on the use of ICT services supporting critical or important functions include the possibility that an ICT third-party service provider further subcontracts ICT services supporting a critical or important function to other ICT third-party service providers, financial entities shall weigh benefits and risks that may arise in connection with such subcontracting, in particular in the case of an ICT subcontractor established in a third-country.
Where contractual arrangements concern ICT services supporting critical or important functions, financial entities shall duly consider the insolvency law provisions that would apply in the event of the ICT third-party service provider’s bankruptcy as well as any constraint that may arise in respect to the urgent recovery of the financial entity’s data.
Where contractual arrangements on the use of ICT services supporting critical or important functions are concluded with an ICT third-party service provider established in a third country, financial entities shall, in addition to the considerations referred to in the second subparagraph, also consider the compliance with Union data protection rules and the effective enforcement of the law in that third country.
Where the contractual arrangements on the use of ICT services supporting critical or important functions provide for subcontracting, financial entities shall assess whether and how potentially long or complex chains of subcontracting may impact their ability to fully monitor the contracted functions and the ability of the competent authority to effectively supervise the financial entity in that respect.</t>
  </si>
  <si>
    <t>30. Key contractual provisions</t>
  </si>
  <si>
    <t>The rights and obligations of the financial entity and of the ICT third-party service provider shall be clearly allocated and set out in writing. The full contract shall include the service level agreements and be documented in one written document which shall be available to the parties on paper, or in a document with another downloadable, durable and accessible format.</t>
  </si>
  <si>
    <t>The contractual arrangements on the use of ICT services shall include at least the following elements:</t>
  </si>
  <si>
    <t>(a) a clear and complete description of all functions and ICT services to be provided by the ICT third-party service provider, indicating whether subcontracting of an ICT service supporting a critical or important function, or material parts thereof, is permitted and, when that is the case, the conditions applying to such subcontracting;</t>
  </si>
  <si>
    <t>(b) the locations, namely the regions or countries, where the contracted or subcontracted functions and ICT services are to be provided and where data is to be processed, including the storage location, and the requirement for the ICT thirdparty service provider to notify the financial entity in advance if it envisages changing such locations;</t>
  </si>
  <si>
    <t>(c) provisions on availability, authenticity, integrity and confidentiality in relation to the protection of data, including personal data;</t>
  </si>
  <si>
    <t>(d) provisions on ensuring access, recovery and return in an easily accessible format of personal and non-personal data processed by the financial entity in the event of the insolvency, resolution or discontinuation of the business operations of the ICT third-party service provider, or in the event of the termination of the contractual arrangements;</t>
  </si>
  <si>
    <t>(e) service level descriptions, including updates and revisions thereof;</t>
  </si>
  <si>
    <t>(f) the obligation of the ICT third-party service provider to provide assistance to the financial entity at no additional cost, or at a cost that is determined ex-ante, when an ICT incident that is related to the ICT service provided to the financial entity occurs;</t>
  </si>
  <si>
    <t>(g) the obligation of the ICT third-party service provider to fully cooperate with the competent authorities and the resolution authorities of the financial entity, including persons appointed by them;</t>
  </si>
  <si>
    <t>(h) termination rights and related minimum notice periods for the termination of the contractual arrangements, in accordance with the expectations of competent authorities and resolution authorities;</t>
  </si>
  <si>
    <t>(i) the conditions for the participation of ICT third-party service providers in the financial entities’ ICT security awareness programmes and digital operational resilience training in accordance with Article 13(6).</t>
  </si>
  <si>
    <t>The contractual arrangements on the use of ICT services supporting critical or important functions shall include, in addition to the elements referred to in paragraph 2, at least the following:</t>
  </si>
  <si>
    <t>(a) full service level descriptions, including updates and revisions thereof with precise quantitative and qualitative performance targets within the agreed service levels to allow effective monitoring by the financial entity of ICT services and enable appropriate corrective actions to be taken, without undue delay, when agreed service levels are not met;</t>
  </si>
  <si>
    <t>(b) notice periods and reporting obligations of the ICT third-party service provider to the financial entity, including notification of any development that might have a material impact on the ICT third-party service provider’s ability to effectively provide the ICT services supporting critical or important functions in line with agreed service levels;</t>
  </si>
  <si>
    <t>(c) requirements for the ICT third-party service provider to implement and test business contingency plans and to have in place ICT security measures, tools and policies that provide an appropriate level of security for the provision of services by the financial entity in line with its regulatory framework;</t>
  </si>
  <si>
    <t>(d) the obligation of the ICT third-party service provider to participate and fully cooperate in the financial entity’s TLPT as referred to in Articles 26 and 27;</t>
  </si>
  <si>
    <t>(e) the right to monitor, on an ongoing basis, the ICT third-party service provider’s performance, which entails the following:
(i) unrestricted rights of access, inspection and audit by the financial entity, or an appointed third party, and by the competent authority, and the right to take copies of relevant documentation on-site if they are critical to the operations of the ICT third-party service provider, the effective exercise of which is not impeded or limited by other contractual arrangements or implementation policies;
(ii) the right to agree on alternative assurance levels if other clients’ rights are affected;
(iii) the obligation of the ICT third-party service provider to fully cooperate during the onsite inspections and audits performed by the competent authorities, the Lead Overseer, financial entity or an appointed third party; 
(iv) the obligation to provide details on the scope, procedures to be followed and frequency of such inspections and audits;
By way of derogation from point (e), the ICT third-party service provider and the financial entity that is a microenterprise may agree that the financial entity’s rights of access, inspection and audit can be delegated to an independent third party, appointed by the ICT third-party service provider, and that the financial entity is able to request information and assurance on the ICT third-party service provider’s performance from the third party at any time.</t>
  </si>
  <si>
    <t>(f) exit strategies, in particular the establishment of a mandatory adequate transition period:
(i) during which the ICT third-party service provider will continue providing the respective functions, or ICT services, with a view to reducing the risk of disruption at the financial entity or to ensure its effective resolution and restructuring;
(ii) allowing the financial entity to migrate to another ICT third-party service provider or change to in-house solutions consistent with the complexity of the service provided.</t>
  </si>
  <si>
    <t>When negotiating contractual arrangements, financial entities and ICT third-party service providers shall consider the use of standard contractual clauses developed by public authorities for specific services.</t>
  </si>
  <si>
    <t>5. Information sharing arrangements</t>
  </si>
  <si>
    <t>6. Information-sharing arrangements</t>
  </si>
  <si>
    <t>45. Information-sharing arrangements on cyber threat information and intelligence</t>
  </si>
  <si>
    <t>Financial entities may exchange amongst themselves cyber threat information and intelligence, including indicators of compromise, tactics, techniques, and procedures, cyber security alerts and configuration tools, to the extent that such information and intelligence sharing:</t>
  </si>
  <si>
    <t>(a) aims to enhance the digital operational resilience of financial entities, in particular through raising awareness in relation to cyber threats, limiting or impeding the cyber threats’ ability to spread, supporting defence capabilities, threat detection techniques, mitigation strategies or response and recovery stages;</t>
  </si>
  <si>
    <t>(b) takes places within trusted communities of financial entities;</t>
  </si>
  <si>
    <t>(c) is implemented through information-sharing arrangements that protect the potentially sensitive nature of the information shared, and that are governed by rules of conduct in full respect of business confidentiality, protection of personal data in accordance with Regulation (EU) 2016/679 and guidelines on competition policy.</t>
  </si>
  <si>
    <t>For the purpose of paragraph 1, point (c), the information-sharing arrangements shall define the conditions for participation and, where appropriate, shall set out the details on the involvement of public authorities and the capacity in which they may be associated to the information-sharing arrangements, on the involvement of ICT third-party service providers, and on operational elements, including the use of dedicated IT platforms.</t>
  </si>
  <si>
    <t>Financial entities shall notify competent authorities of their participation in the information-sharing arrangements referred to in paragraph 1, upon validation of their membership, or, as applicable, of the cessation of their membership, once it takes effect.</t>
  </si>
  <si>
    <r>
      <rPr>
        <b/>
        <i/>
        <sz val="22"/>
        <color rgb="FFFF0000"/>
        <rFont val="Calibri (Body)"/>
      </rPr>
      <t>Final RTS</t>
    </r>
    <r>
      <rPr>
        <b/>
        <i/>
        <sz val="22"/>
        <color theme="1"/>
        <rFont val="Calibri"/>
        <family val="2"/>
        <scheme val="minor"/>
      </rPr>
      <t>: Specifying the criteria for the classification of ICT related incidents, materiality thresholds for major incidents and significant cyber threats</t>
    </r>
  </si>
  <si>
    <t>Incident classification matrix</t>
  </si>
  <si>
    <t>Mandatory condition:</t>
  </si>
  <si>
    <t>Additional classification criteria:</t>
  </si>
  <si>
    <t>Critical services affected</t>
  </si>
  <si>
    <t>Clients, financial counterparts and transactions</t>
  </si>
  <si>
    <t>Data losses</t>
  </si>
  <si>
    <t>Reputational Impact</t>
  </si>
  <si>
    <t>Duration and Service Downtime</t>
  </si>
  <si>
    <t>Geographical Spread</t>
  </si>
  <si>
    <t>Economic Impact</t>
  </si>
  <si>
    <t>Materiality threshold</t>
  </si>
  <si>
    <t xml:space="preserve">The incident has had any impact on critical services </t>
  </si>
  <si>
    <r>
      <t xml:space="preserve">Any of:
a) </t>
    </r>
    <r>
      <rPr>
        <b/>
        <sz val="12"/>
        <color theme="1"/>
        <rFont val="Calibri"/>
        <family val="2"/>
        <scheme val="minor"/>
      </rPr>
      <t>&gt;10% of all clients</t>
    </r>
    <r>
      <rPr>
        <sz val="12"/>
        <color theme="1"/>
        <rFont val="Calibri"/>
        <family val="2"/>
        <scheme val="minor"/>
      </rPr>
      <t xml:space="preserve"> using the affected service;
b) </t>
    </r>
    <r>
      <rPr>
        <b/>
        <sz val="12"/>
        <color theme="1"/>
        <rFont val="Calibri"/>
        <family val="2"/>
        <scheme val="minor"/>
      </rPr>
      <t>&gt;100 000 clients</t>
    </r>
    <r>
      <rPr>
        <sz val="12"/>
        <color theme="1"/>
        <rFont val="Calibri"/>
        <family val="2"/>
        <scheme val="minor"/>
      </rPr>
      <t xml:space="preserve"> using the </t>
    </r>
    <r>
      <rPr>
        <b/>
        <sz val="12"/>
        <color theme="1"/>
        <rFont val="Calibri"/>
        <family val="2"/>
        <scheme val="minor"/>
      </rPr>
      <t>affected</t>
    </r>
    <r>
      <rPr>
        <sz val="12"/>
        <color theme="1"/>
        <rFont val="Calibri"/>
        <family val="2"/>
        <scheme val="minor"/>
      </rPr>
      <t xml:space="preserve"> service;
c) </t>
    </r>
    <r>
      <rPr>
        <b/>
        <sz val="12"/>
        <color theme="1"/>
        <rFont val="Calibri"/>
        <family val="2"/>
        <scheme val="minor"/>
      </rPr>
      <t>&gt;30% of all financial</t>
    </r>
    <r>
      <rPr>
        <sz val="12"/>
        <color theme="1"/>
        <rFont val="Calibri"/>
        <family val="2"/>
        <scheme val="minor"/>
      </rPr>
      <t xml:space="preserve"> counterparts used by the FE;
d) </t>
    </r>
    <r>
      <rPr>
        <b/>
        <sz val="12"/>
        <color theme="1"/>
        <rFont val="Calibri"/>
        <family val="2"/>
        <scheme val="minor"/>
      </rPr>
      <t>&gt;10%</t>
    </r>
    <r>
      <rPr>
        <sz val="12"/>
        <color theme="1"/>
        <rFont val="Calibri"/>
        <family val="2"/>
        <scheme val="minor"/>
      </rPr>
      <t xml:space="preserve"> </t>
    </r>
    <r>
      <rPr>
        <b/>
        <sz val="12"/>
        <color theme="1"/>
        <rFont val="Calibri"/>
        <family val="2"/>
        <scheme val="minor"/>
      </rPr>
      <t>of the daily average</t>
    </r>
    <r>
      <rPr>
        <sz val="12"/>
        <color theme="1"/>
        <rFont val="Calibri"/>
        <family val="2"/>
        <scheme val="minor"/>
      </rPr>
      <t xml:space="preserve"> number of transactions;
e) </t>
    </r>
    <r>
      <rPr>
        <b/>
        <sz val="12"/>
        <color theme="1"/>
        <rFont val="Calibri"/>
        <family val="2"/>
        <scheme val="minor"/>
      </rPr>
      <t>&gt;10% of the daily average</t>
    </r>
    <r>
      <rPr>
        <sz val="12"/>
        <color theme="1"/>
        <rFont val="Calibri"/>
        <family val="2"/>
        <scheme val="minor"/>
      </rPr>
      <t xml:space="preserve"> amount of transactions; 
f) </t>
    </r>
    <r>
      <rPr>
        <b/>
        <sz val="12"/>
        <color theme="1"/>
        <rFont val="Calibri"/>
        <family val="2"/>
        <scheme val="minor"/>
      </rPr>
      <t>any identified impact on clients or financial counterpart identified</t>
    </r>
    <r>
      <rPr>
        <sz val="12"/>
        <color theme="1"/>
        <rFont val="Calibri"/>
        <family val="2"/>
        <scheme val="minor"/>
      </rPr>
      <t xml:space="preserve"> by the FE as relevant. </t>
    </r>
  </si>
  <si>
    <r>
      <rPr>
        <b/>
        <sz val="12"/>
        <color theme="1"/>
        <rFont val="Calibri"/>
        <family val="2"/>
        <scheme val="minor"/>
      </rPr>
      <t>Any impact on the availability, authenticity, integrity or confidentiality of data</t>
    </r>
    <r>
      <rPr>
        <sz val="12"/>
        <color theme="1"/>
        <rFont val="Calibri"/>
        <family val="2"/>
        <scheme val="minor"/>
      </rPr>
      <t xml:space="preserve">, which has or will have an </t>
    </r>
    <r>
      <rPr>
        <b/>
        <sz val="12"/>
        <color theme="1"/>
        <rFont val="Calibri"/>
        <family val="2"/>
        <scheme val="minor"/>
      </rPr>
      <t>adverse</t>
    </r>
    <r>
      <rPr>
        <sz val="12"/>
        <color theme="1"/>
        <rFont val="Calibri"/>
        <family val="2"/>
        <scheme val="minor"/>
      </rPr>
      <t xml:space="preserve"> </t>
    </r>
    <r>
      <rPr>
        <b/>
        <sz val="12"/>
        <color theme="1"/>
        <rFont val="Calibri"/>
        <family val="2"/>
        <scheme val="minor"/>
      </rPr>
      <t>impact</t>
    </r>
    <r>
      <rPr>
        <sz val="12"/>
        <color theme="1"/>
        <rFont val="Calibri"/>
        <family val="2"/>
        <scheme val="minor"/>
      </rPr>
      <t xml:space="preserve"> on the implementation of the </t>
    </r>
    <r>
      <rPr>
        <b/>
        <sz val="12"/>
        <color theme="1"/>
        <rFont val="Calibri"/>
        <family val="2"/>
        <scheme val="minor"/>
      </rPr>
      <t>business</t>
    </r>
    <r>
      <rPr>
        <sz val="12"/>
        <color theme="1"/>
        <rFont val="Calibri"/>
        <family val="2"/>
        <scheme val="minor"/>
      </rPr>
      <t xml:space="preserve"> </t>
    </r>
    <r>
      <rPr>
        <b/>
        <sz val="12"/>
        <color theme="1"/>
        <rFont val="Calibri"/>
        <family val="2"/>
        <scheme val="minor"/>
      </rPr>
      <t>objectives</t>
    </r>
    <r>
      <rPr>
        <sz val="12"/>
        <color theme="1"/>
        <rFont val="Calibri"/>
        <family val="2"/>
        <scheme val="minor"/>
      </rPr>
      <t xml:space="preserve"> of the FE or on meeting </t>
    </r>
    <r>
      <rPr>
        <b/>
        <sz val="12"/>
        <color theme="1"/>
        <rFont val="Calibri"/>
        <family val="2"/>
        <scheme val="minor"/>
      </rPr>
      <t>regulatory requirements.</t>
    </r>
  </si>
  <si>
    <t>Any reputational impact set out in the overview below:</t>
  </si>
  <si>
    <r>
      <t xml:space="preserve">a) incident duration is longer than </t>
    </r>
    <r>
      <rPr>
        <b/>
        <sz val="12"/>
        <color theme="1"/>
        <rFont val="Calibri"/>
        <family val="2"/>
        <scheme val="minor"/>
      </rPr>
      <t>24 hours</t>
    </r>
    <r>
      <rPr>
        <sz val="12"/>
        <color theme="1"/>
        <rFont val="Calibri"/>
        <family val="2"/>
        <scheme val="minor"/>
      </rPr>
      <t xml:space="preserve">; or
b) service downtime is longer than </t>
    </r>
    <r>
      <rPr>
        <b/>
        <sz val="12"/>
        <color theme="1"/>
        <rFont val="Calibri"/>
        <family val="2"/>
        <scheme val="minor"/>
      </rPr>
      <t>2 hours</t>
    </r>
    <r>
      <rPr>
        <sz val="12"/>
        <color theme="1"/>
        <rFont val="Calibri"/>
        <family val="2"/>
        <scheme val="minor"/>
      </rPr>
      <t xml:space="preserve"> for ICT services that support critical or important functions</t>
    </r>
  </si>
  <si>
    <r>
      <rPr>
        <b/>
        <sz val="12"/>
        <color theme="1"/>
        <rFont val="Calibri"/>
        <family val="2"/>
        <scheme val="minor"/>
      </rPr>
      <t>Any impact</t>
    </r>
    <r>
      <rPr>
        <sz val="12"/>
        <color theme="1"/>
        <rFont val="Calibri"/>
        <family val="2"/>
        <scheme val="minor"/>
      </rPr>
      <t xml:space="preserve"> of the incident identified in the territories of at least two Member States</t>
    </r>
  </si>
  <si>
    <r>
      <t xml:space="preserve">Costs and losses incurred by the FE </t>
    </r>
    <r>
      <rPr>
        <b/>
        <sz val="12"/>
        <color theme="1"/>
        <rFont val="Calibri"/>
        <family val="2"/>
        <scheme val="minor"/>
      </rPr>
      <t>exceed</t>
    </r>
    <r>
      <rPr>
        <sz val="12"/>
        <color theme="1"/>
        <rFont val="Calibri"/>
        <family val="2"/>
        <scheme val="minor"/>
      </rPr>
      <t xml:space="preserve"> or are likely to exceed </t>
    </r>
    <r>
      <rPr>
        <b/>
        <sz val="12"/>
        <color theme="1"/>
        <rFont val="Calibri"/>
        <family val="2"/>
        <scheme val="minor"/>
      </rPr>
      <t>€100 000</t>
    </r>
    <r>
      <rPr>
        <sz val="12"/>
        <color theme="1"/>
        <rFont val="Calibri"/>
        <family val="2"/>
        <scheme val="minor"/>
      </rPr>
      <t xml:space="preserve"> (can be based on estimates where actuals cannot be determined)</t>
    </r>
  </si>
  <si>
    <t>Criteria Detail (rational)</t>
  </si>
  <si>
    <r>
      <rPr>
        <b/>
        <sz val="12"/>
        <color theme="1"/>
        <rFont val="Calibri"/>
        <family val="2"/>
        <scheme val="minor"/>
      </rPr>
      <t>Assess if the incident:</t>
    </r>
    <r>
      <rPr>
        <sz val="12"/>
        <color theme="1"/>
        <rFont val="Calibri"/>
        <family val="2"/>
        <scheme val="minor"/>
      </rPr>
      <t xml:space="preserve">
a) affects ICT services or Network and information systems that support </t>
    </r>
    <r>
      <rPr>
        <b/>
        <sz val="12"/>
        <color theme="1"/>
        <rFont val="Calibri"/>
        <family val="2"/>
        <scheme val="minor"/>
      </rPr>
      <t>critical or important functions of the FE</t>
    </r>
    <r>
      <rPr>
        <sz val="12"/>
        <color theme="1"/>
        <rFont val="Calibri"/>
        <family val="2"/>
        <scheme val="minor"/>
      </rPr>
      <t>; or
b) affects financial services that require authorisation, registration or are otherwise supervised by competent authorities; or
c) represents a successful, malicious and unauthorised access to the network and information systems of the financial entity.</t>
    </r>
  </si>
  <si>
    <r>
      <t xml:space="preserve">1. </t>
    </r>
    <r>
      <rPr>
        <b/>
        <sz val="12"/>
        <color theme="1"/>
        <rFont val="Calibri"/>
        <family val="2"/>
        <scheme val="minor"/>
      </rPr>
      <t>all affected clients unable to make use of the service</t>
    </r>
    <r>
      <rPr>
        <sz val="12"/>
        <color theme="1"/>
        <rFont val="Calibri"/>
        <family val="2"/>
        <scheme val="minor"/>
      </rPr>
      <t xml:space="preserve"> provided by the FE during the incident or that were </t>
    </r>
    <r>
      <rPr>
        <b/>
        <sz val="12"/>
        <color theme="1"/>
        <rFont val="Calibri"/>
        <family val="2"/>
        <scheme val="minor"/>
      </rPr>
      <t>adversely impacted</t>
    </r>
    <r>
      <rPr>
        <sz val="12"/>
        <color theme="1"/>
        <rFont val="Calibri"/>
        <family val="2"/>
        <scheme val="minor"/>
      </rPr>
      <t xml:space="preserve"> by the incident. These include also third parties explicitly covered by the contractual agreement between the FE and the client as beneficiaries of the affected service.
2. all affected </t>
    </r>
    <r>
      <rPr>
        <b/>
        <sz val="12"/>
        <color theme="1"/>
        <rFont val="Calibri"/>
        <family val="2"/>
        <scheme val="minor"/>
      </rPr>
      <t>financial counterparts with contractual arrangements with the FE</t>
    </r>
    <r>
      <rPr>
        <sz val="12"/>
        <color theme="1"/>
        <rFont val="Calibri"/>
        <family val="2"/>
        <scheme val="minor"/>
      </rPr>
      <t>.
3.</t>
    </r>
    <r>
      <rPr>
        <b/>
        <sz val="12"/>
        <color theme="1"/>
        <rFont val="Calibri"/>
        <family val="2"/>
        <scheme val="minor"/>
      </rPr>
      <t xml:space="preserve"> relevant clients and financial counterparts</t>
    </r>
    <r>
      <rPr>
        <sz val="12"/>
        <color theme="1"/>
        <rFont val="Calibri"/>
        <family val="2"/>
        <scheme val="minor"/>
      </rPr>
      <t xml:space="preserve"> whose impact will affect the business objectives of the FE or market efficiency.
4. </t>
    </r>
    <r>
      <rPr>
        <b/>
        <sz val="12"/>
        <color theme="1"/>
        <rFont val="Calibri"/>
        <family val="2"/>
        <scheme val="minor"/>
      </rPr>
      <t>all affected transactions</t>
    </r>
    <r>
      <rPr>
        <sz val="12"/>
        <color theme="1"/>
        <rFont val="Calibri"/>
        <family val="2"/>
        <scheme val="minor"/>
      </rPr>
      <t xml:space="preserve"> with monetary amount, with one leg in the EU. (FEs can use estimates from comparable reference periods where actuals not available)</t>
    </r>
  </si>
  <si>
    <r>
      <rPr>
        <b/>
        <sz val="12"/>
        <color theme="1"/>
        <rFont val="Calibri"/>
        <family val="2"/>
        <scheme val="minor"/>
      </rPr>
      <t>1. availability of data</t>
    </r>
    <r>
      <rPr>
        <sz val="12"/>
        <color theme="1"/>
        <rFont val="Calibri"/>
        <family val="2"/>
        <scheme val="minor"/>
      </rPr>
      <t xml:space="preserve"> – data on demand rendered temporarily or permanently inaccessible or unusable;
</t>
    </r>
    <r>
      <rPr>
        <b/>
        <sz val="12"/>
        <color theme="1"/>
        <rFont val="Calibri"/>
        <family val="2"/>
        <scheme val="minor"/>
      </rPr>
      <t>2. authenticity of data</t>
    </r>
    <r>
      <rPr>
        <sz val="12"/>
        <color theme="1"/>
        <rFont val="Calibri"/>
        <family val="2"/>
        <scheme val="minor"/>
      </rPr>
      <t xml:space="preserve"> – compromised trustworthiness of the source of data;
</t>
    </r>
    <r>
      <rPr>
        <b/>
        <sz val="12"/>
        <color theme="1"/>
        <rFont val="Calibri"/>
        <family val="2"/>
        <scheme val="minor"/>
      </rPr>
      <t>3. integrity of data</t>
    </r>
    <r>
      <rPr>
        <sz val="12"/>
        <color theme="1"/>
        <rFont val="Calibri"/>
        <family val="2"/>
        <scheme val="minor"/>
      </rPr>
      <t xml:space="preserve"> – data inaccurate or incomplete due to nonauthorised modification
</t>
    </r>
    <r>
      <rPr>
        <b/>
        <sz val="12"/>
        <color theme="1"/>
        <rFont val="Calibri"/>
        <family val="2"/>
        <scheme val="minor"/>
      </rPr>
      <t>4. confidentiality of data</t>
    </r>
    <r>
      <rPr>
        <sz val="12"/>
        <color theme="1"/>
        <rFont val="Calibri"/>
        <family val="2"/>
        <scheme val="minor"/>
      </rPr>
      <t xml:space="preserve"> – data being accessed by or disclosed to unauthorised party or system. </t>
    </r>
  </si>
  <si>
    <r>
      <rPr>
        <b/>
        <sz val="12"/>
        <color theme="1"/>
        <rFont val="Calibri"/>
        <family val="2"/>
        <scheme val="minor"/>
      </rPr>
      <t xml:space="preserve">Reputational impact evidenced by any of the below:
</t>
    </r>
    <r>
      <rPr>
        <sz val="12"/>
        <color theme="1"/>
        <rFont val="Calibri"/>
        <family val="2"/>
        <scheme val="minor"/>
      </rPr>
      <t xml:space="preserve">
a) incident reflected in the media; or
b) received repetitive complaints; or
c) inability to meet regulatory requirements; or
d) likely loss of clients or financial counterparts with a material impact on FE’s business. Level of visibility of the incident to be taken into account.</t>
    </r>
  </si>
  <si>
    <r>
      <t xml:space="preserve">1. </t>
    </r>
    <r>
      <rPr>
        <b/>
        <sz val="12"/>
        <color theme="1"/>
        <rFont val="Calibri"/>
        <family val="2"/>
        <scheme val="minor"/>
      </rPr>
      <t>Duration</t>
    </r>
    <r>
      <rPr>
        <sz val="12"/>
        <color theme="1"/>
        <rFont val="Calibri"/>
        <family val="2"/>
        <scheme val="minor"/>
      </rPr>
      <t xml:space="preserve"> measured from the moment an incident occurs or is detected, until it is resolved. (estimate if not yet known)
2. </t>
    </r>
    <r>
      <rPr>
        <b/>
        <sz val="12"/>
        <color theme="1"/>
        <rFont val="Calibri"/>
        <family val="2"/>
        <scheme val="minor"/>
      </rPr>
      <t>Service downtime</t>
    </r>
    <r>
      <rPr>
        <sz val="12"/>
        <color theme="1"/>
        <rFont val="Calibri"/>
        <family val="2"/>
        <scheme val="minor"/>
      </rPr>
      <t xml:space="preserve"> measured from the moment service fully/ partially unavailable/ delayed to clients, financial counterparts or other internal or external users, until activities are restored to the same level before the incident.</t>
    </r>
  </si>
  <si>
    <r>
      <rPr>
        <b/>
        <sz val="12"/>
        <color theme="1"/>
        <rFont val="Calibri"/>
        <family val="2"/>
        <scheme val="minor"/>
      </rPr>
      <t xml:space="preserve">Assess significant impact of the incident in other EU Member States on:
</t>
    </r>
    <r>
      <rPr>
        <sz val="12"/>
        <color theme="1"/>
        <rFont val="Calibri"/>
        <family val="2"/>
        <scheme val="minor"/>
      </rPr>
      <t xml:space="preserve">
a) clients or financial counterparts;
b) branches of the FE or other group financial entities;
(c) Financial market infrastructures or third party providers that may affect other FEs.</t>
    </r>
  </si>
  <si>
    <r>
      <rPr>
        <b/>
        <sz val="12"/>
        <color theme="1"/>
        <rFont val="Calibri"/>
        <family val="2"/>
        <scheme val="minor"/>
      </rPr>
      <t xml:space="preserve">Types of direct and indirect incurred costs:
</t>
    </r>
    <r>
      <rPr>
        <sz val="12"/>
        <color theme="1"/>
        <rFont val="Calibri"/>
        <family val="2"/>
        <scheme val="minor"/>
      </rPr>
      <t xml:space="preserve">
a) expropriated funds or financial assets liability, including theft;
b) replacement or relocation costs;
c) staff costs;
d) contract noncompliance fees;
e) customer redress and compensation costs;
f) forgone revenues;
g) communication costs;
h) advisory costs. (based on available data at time of reporting)</t>
    </r>
  </si>
  <si>
    <t>Triggered
(Yes/No)</t>
  </si>
  <si>
    <r>
      <rPr>
        <b/>
        <i/>
        <sz val="22"/>
        <color rgb="FFFF0000"/>
        <rFont val="Calibri (Body)"/>
      </rPr>
      <t>Final RTS</t>
    </r>
    <r>
      <rPr>
        <b/>
        <i/>
        <sz val="22"/>
        <color theme="1"/>
        <rFont val="Calibri"/>
        <family val="2"/>
        <scheme val="minor"/>
      </rPr>
      <t>: ICT risk management tools, methods, processes and policies</t>
    </r>
  </si>
  <si>
    <t>Risk Management Framework Requirements</t>
  </si>
  <si>
    <r>
      <t>*Note: This overview excludes Article 27 on 'Format and content' of the 'REPORT ON THE ICT RISK MANAGEMENT FRAMEWORK REVIEW'. The template is included in the '</t>
    </r>
    <r>
      <rPr>
        <sz val="14"/>
        <color rgb="FFFF9900"/>
        <rFont val="Calibri (Body)"/>
      </rPr>
      <t>DORA RTS RM review template sheet</t>
    </r>
    <r>
      <rPr>
        <sz val="14"/>
        <color theme="1"/>
        <rFont val="Calibri"/>
        <family val="2"/>
        <scheme val="minor"/>
      </rPr>
      <t>'.</t>
    </r>
  </si>
  <si>
    <t>DORA Art 15' mandate</t>
  </si>
  <si>
    <t>DORA reference Article</t>
  </si>
  <si>
    <t>RTS Chapter</t>
  </si>
  <si>
    <t>RTS Chapter title</t>
  </si>
  <si>
    <t>Risk management sections to be included</t>
  </si>
  <si>
    <t>RTS article</t>
  </si>
  <si>
    <t>RTS requirements</t>
  </si>
  <si>
    <t>15a</t>
  </si>
  <si>
    <t>1 (I)</t>
  </si>
  <si>
    <t>ICT security policies, procedures, protocols, and tools</t>
  </si>
  <si>
    <t>1. Governance</t>
  </si>
  <si>
    <t xml:space="preserve">1. Overall risk profile and complexity </t>
  </si>
  <si>
    <t>For the purposes of defining and implementing ICT risk management tools, methods, processes, policies and procedures referred to in Title II and the simplified ICT risk management framework referred to in Title III, elements of increased or reduced complexity or the overall risk profile shall be taken into account, including elements relating to encryption and cryptography, ICT operations security, network security, ICT project and change management and the potential impact of the ICT risk on confidentiality, integrity and availability of data, and of the disruptions on the continuity and availability of the financial entity’s activities.</t>
  </si>
  <si>
    <t>2. General elements of IT security</t>
  </si>
  <si>
    <t>Financial entities shall ensure that their ICT security policies concerning informationvsecurity and related procedures, protocols and tools are embedded in the ICT risk managementvframework. Financial entities shall establish the ICT security policies, procedures, protocols and tools referred to in this Chapter with a view to ensuring the security of networks, enabling adequate safeguards against intrusions and data misuse, preserving the availability, authenticity, integrity and confidentiality of data, including cryptographic techniques, and guaranteeing an accurate and prompt data transmission without major disruptions and undue delays.</t>
  </si>
  <si>
    <r>
      <rPr>
        <b/>
        <sz val="12"/>
        <color theme="1"/>
        <rFont val="Calibri"/>
        <family val="2"/>
        <scheme val="minor"/>
      </rPr>
      <t>Financial entities shall ensure that the ICT security policies referred to in paragraph 1: </t>
    </r>
    <r>
      <rPr>
        <sz val="12"/>
        <color theme="1"/>
        <rFont val="Calibri"/>
        <family val="2"/>
        <scheme val="minor"/>
      </rPr>
      <t xml:space="preserve">
</t>
    </r>
    <r>
      <rPr>
        <sz val="12"/>
        <color theme="1"/>
        <rFont val="Calibri (Body)"/>
      </rPr>
      <t>(a) are aligned to the financial entity’s information security objectives included in the digital operational resilience strategy;
(b) contain the indication of the date of approval by the management body;
(c) include control measures to monitor their implementation and to record exceptions in the implementation of the policies. In case of exceptions the digital operational resilience of the financial entity shall be ensured;
(d) set out the responsibilities of staff at all levels to ensure the financial entity’s ICT security;
(f) list the documentation to be maintained;</t>
    </r>
    <r>
      <rPr>
        <sz val="12"/>
        <color theme="1"/>
        <rFont val="Calibri"/>
        <family val="2"/>
        <scheme val="minor"/>
      </rPr>
      <t xml:space="preserve">
</t>
    </r>
    <r>
      <rPr>
        <sz val="12"/>
        <color theme="1"/>
        <rFont val="Calibri (Body)"/>
      </rPr>
      <t>(g) specify the segregation of duties arrangements to avoid conflicts of interest, in the context of the three lines of defence model or other internal risk management and control model, as applicable;</t>
    </r>
    <r>
      <rPr>
        <sz val="12"/>
        <color theme="1"/>
        <rFont val="Calibri"/>
        <family val="2"/>
        <scheme val="minor"/>
      </rPr>
      <t xml:space="preserve">
</t>
    </r>
    <r>
      <rPr>
        <sz val="12"/>
        <color theme="1"/>
        <rFont val="Calibri (Body)"/>
      </rPr>
      <t>(h) consider leading practices and, where applicable, relevant international standards;</t>
    </r>
    <r>
      <rPr>
        <sz val="12"/>
        <color theme="1"/>
        <rFont val="Calibri"/>
        <family val="2"/>
        <scheme val="minor"/>
      </rPr>
      <t xml:space="preserve">
</t>
    </r>
    <r>
      <rPr>
        <sz val="12"/>
        <color theme="1"/>
        <rFont val="Calibri (Body)"/>
      </rPr>
      <t>(i) identify the roles and responsibilities for their development, implementation and maintenance;</t>
    </r>
    <r>
      <rPr>
        <sz val="12"/>
        <color theme="1"/>
        <rFont val="Calibri"/>
        <family val="2"/>
        <scheme val="minor"/>
      </rPr>
      <t xml:space="preserve">
(j) are reviewed in accordance with the requirements set out in in Article 6(5) of the standard DORA text
(k) take into account material changes concerning the financial entity, including material changes to activities or processes of the financial entity, or to the cyber threat landscape or to applicable legal obligations.</t>
    </r>
  </si>
  <si>
    <t>2. Risk Management</t>
  </si>
  <si>
    <t xml:space="preserve">3. ICT risk management </t>
  </si>
  <si>
    <r>
      <rPr>
        <sz val="12"/>
        <color theme="1"/>
        <rFont val="Calibri"/>
        <family val="2"/>
        <scheme val="minor"/>
      </rPr>
      <t>Financial entities shall develop, document and implement policies and procedures concerning ICT risk management that are necessary to ensure the security of networks, enable adequate safeguards against intrusions and data misuse, preserve the availability, authenticity, integrity and confidentiality of data, including cryptographic techniques, and guarantee an accurate and prompt data transmission without major disruptions and undue delay. The policies and procedures concerning ICT risk management shall include all of the following:
(a) the indication of the approved risk tolerance levels for ICT risk established according to Article 6(8), point (b) of of the standard DORA text;
(b) the procedure and the methodology to conduct the ICT risk assessment, identifying vulnerabilities and threats that affect or may affect the supported business functions, the ICT systems and ICT assets supporting those functions and the quantitative or qualitative indicators to measure impact and likelihood of occurrence of those vulnerabilities and threats;
(c) the procedure to identify, implement and document ICT risk treatment measures for the ICT risk assessed, including the determination of ICT risk treatment measures necessary to bring ICT risk within the risk tolerance levels of ICT risk of the financial entity. The procedure shall ensure the monitoring of the effectiveness of the measures implemented, the assessment of whether the established risk tolerance levels of the financial entity have been atta</t>
    </r>
    <r>
      <rPr>
        <sz val="12"/>
        <color theme="1"/>
        <rFont val="Calibri"/>
        <family val="2"/>
      </rPr>
      <t xml:space="preserve">ined and that actions are taken to correct or improve the measures where necessary;
</t>
    </r>
    <r>
      <rPr>
        <sz val="12"/>
        <color theme="1"/>
        <rFont val="Calibri"/>
        <family val="2"/>
        <scheme val="minor"/>
      </rPr>
      <t xml:space="preserve">(d) with reference to the ICT risk that are still present following the implementation of the ICT risk treatment measures:
i. the identification of residual ICT risk. The residual ICT risk shall be integrated into the overall risk management process;
ii. the assignment of roles and responsibilities regarding the acceptance of the residual ICT risks that exceed the financial entity’s risk tolerance level referred to in point (a), and for the assessment process referred to in point (iv); 
iii. the development of an inventory of the accepted residual ICT risk, including an explanation of the reasons for which they were accepted;
iv. provisions on the assessment of the accepted residual ICT risks at least once a year, including the identification of any changes to the residual ICT risks, the assessment of available mitigation measures and the assessment of whether the reasons justifying the acceptance of residual ICT risks are still valid and applicable at the date of the review;
(e) provisions on the monitoring of any changes to their ICT landscape, internal and external vulnerabilities and threats and of ICT risk to promptly detect changes that could affect the overall ICT risk profile. Financial entities shall verify at least once a year that changes to their business strategy and the digital operational resilience strategy, if any, are taken into account in the overall ICT risk profile.
(f) provisions on a process to ensure that changes to the business strategy and the digital operational resilience strategy of the financial entity, if any, are taken into account. </t>
    </r>
  </si>
  <si>
    <t>3. Asset Management</t>
  </si>
  <si>
    <t>4. ICT asset management</t>
  </si>
  <si>
    <t>As part of the ICT security policies, financial entities shall develop, document and implement a policy on management of ICT assets, with a view to preserving the availability, authenticity, integrity and confidentiality of data.</t>
  </si>
  <si>
    <r>
      <rPr>
        <b/>
        <sz val="12"/>
        <color theme="1"/>
        <rFont val="Calibri"/>
        <family val="2"/>
        <scheme val="minor"/>
      </rPr>
      <t xml:space="preserve">The policy on management of ICT assets shall:
</t>
    </r>
    <r>
      <rPr>
        <sz val="12"/>
        <color theme="1"/>
        <rFont val="Calibri"/>
        <family val="2"/>
        <scheme val="minor"/>
      </rPr>
      <t xml:space="preserve">
</t>
    </r>
    <r>
      <rPr>
        <sz val="12"/>
        <color theme="1"/>
        <rFont val="Calibri (Body)"/>
      </rPr>
      <t xml:space="preserve">(a) require the monitoring and management of the life cycle of ICT assets identified and classified in accordance with Article 8(1) of Regulation (EU) 2022/2554; </t>
    </r>
    <r>
      <rPr>
        <sz val="12"/>
        <color theme="1"/>
        <rFont val="Calibri"/>
        <family val="2"/>
        <scheme val="minor"/>
      </rPr>
      <t xml:space="preserve">
</t>
    </r>
    <r>
      <rPr>
        <sz val="12"/>
        <color theme="1"/>
        <rFont val="Calibri (Body)"/>
      </rPr>
      <t>(b) require the financial entity to keep records of all of the following:</t>
    </r>
    <r>
      <rPr>
        <sz val="12"/>
        <color theme="1"/>
        <rFont val="Calibri"/>
        <family val="2"/>
        <scheme val="minor"/>
      </rPr>
      <t xml:space="preserve">
</t>
    </r>
    <r>
      <rPr>
        <sz val="12"/>
        <color theme="1"/>
        <rFont val="Calibri (Body)"/>
      </rPr>
      <t>i. unique identifier of each ICT asset;
ii. information on the location, either physical or logical, of all ICT assets;
iii. the classification of ICT assets, as specified in Article 8 of the standard DORA text;
iv. the identity of ICT asset owner;
vi. business functions or services supported by the ICT asset;</t>
    </r>
    <r>
      <rPr>
        <sz val="12"/>
        <color theme="1"/>
        <rFont val="Calibri"/>
        <family val="2"/>
        <scheme val="minor"/>
      </rPr>
      <t xml:space="preserve">
</t>
    </r>
    <r>
      <rPr>
        <sz val="12"/>
        <color theme="1"/>
        <rFont val="Calibri (Body)"/>
      </rPr>
      <t>vii. the ICT business continuity requirements, including recovery time objectives and recovery points objectives</t>
    </r>
    <r>
      <rPr>
        <sz val="12"/>
        <color theme="1"/>
        <rFont val="Calibri"/>
        <family val="2"/>
        <scheme val="minor"/>
      </rPr>
      <t xml:space="preserve">
</t>
    </r>
    <r>
      <rPr>
        <sz val="12"/>
        <color theme="1"/>
        <rFont val="Calibri (Body)"/>
      </rPr>
      <t>viii. whether the ICT asset can be or is exposed to external networks, including the internet;
ix. the links and interdependencies among ICT assets and the business functions using each ICT asset.
(ix) where applicable, for all ICT assets, the end dates of the ICT third-party service provider’s regular, extended and custom support services after which it is no longer supported by its supplier or by an ICT third-party service provider;
(c) for financial entities referred to in Article 8(7) of Regulation (EU) 2022/2554, prescribe that they keep records of the information needed to perform a specific ICT risk assessment on all legacy ICT systems.</t>
    </r>
  </si>
  <si>
    <t>5. ICT asset management procedure</t>
  </si>
  <si>
    <t>Financial entities shall develop, document and implement an ICT asset management procedure, with a view to preserving the availability, authenticity, integrity and confidentiality of data.</t>
  </si>
  <si>
    <t>Such procedure shall detail the criteria to perform the criticality assessment of information assets and ICT assets supporting business functions. The assessment shall take into account the ICT risk related to those business functions and their dependencies on the information assets or ICT assets and how the loss of confidentiality, integrity, availability of such information assets and ICT assets would impact their business processes and activities.</t>
  </si>
  <si>
    <t>4. Encryption and cryptography</t>
  </si>
  <si>
    <t>6. Encryption and cryptographic controls</t>
  </si>
  <si>
    <t>As part of their ICT security policies, financial entities shall develop, document and implement a policy on encryption and cryptographic controls, with a view to preserve the availability, authenticity, integrity, and confidentiality of data.</t>
  </si>
  <si>
    <r>
      <rPr>
        <sz val="12"/>
        <color theme="1"/>
        <rFont val="Calibri"/>
        <family val="2"/>
        <scheme val="minor"/>
      </rPr>
      <t xml:space="preserve">The policy on encryption and cryptographic controls shall be designed on the basis of the results of approved data classification and ICT risk assessment and shall include all the following elements:
</t>
    </r>
    <r>
      <rPr>
        <b/>
        <sz val="12"/>
        <color theme="1"/>
        <rFont val="Calibri"/>
        <family val="2"/>
        <scheme val="minor"/>
      </rPr>
      <t xml:space="preserve">
</t>
    </r>
    <r>
      <rPr>
        <sz val="12"/>
        <color theme="1"/>
        <rFont val="Calibri"/>
        <family val="2"/>
        <scheme val="minor"/>
      </rPr>
      <t xml:space="preserve">(a) rules for the encryption of data at rest and in transit;
(b) rules for the encryption of data in use, where necessary. Where encryption of data in use is not possible, financial entities shall process data in use in a separated and protected environment </t>
    </r>
    <r>
      <rPr>
        <sz val="12"/>
        <color theme="1"/>
        <rFont val="Calibri"/>
        <family val="2"/>
      </rPr>
      <t xml:space="preserve">or take other equivalent measures that ensure the confidentiality, integrity, authenticity and availability of data;
</t>
    </r>
    <r>
      <rPr>
        <sz val="12"/>
        <color theme="1"/>
        <rFont val="Calibri"/>
        <family val="2"/>
        <scheme val="minor"/>
      </rPr>
      <t>(c) rules for the encryption of internal network connections and traffic with external parties; 
(d) provisions for cryptographic key management establishing the correct use, protection and lifecycle of cryptographic keys in accordance with Article 7.</t>
    </r>
  </si>
  <si>
    <t>Financial entities shall include in the policy on encryption and cryptographic controls criteria to select cryptographic techniques and use practices taking into account leading practices, referred to in standards according to Article 8(1) of DORA. Where the financial entity cannot adhere to the leading practices or use the most reliable techniques, it shall adopt mitigation and monitoring measures to ensure resiliency against cyber threats.</t>
  </si>
  <si>
    <r>
      <rPr>
        <sz val="12"/>
        <color theme="1"/>
        <rFont val="Calibri"/>
        <family val="2"/>
        <scheme val="minor"/>
      </rPr>
      <t xml:space="preserve">Financial entities shall include in the policy on encryption and cryptographic controls provisions to, </t>
    </r>
    <r>
      <rPr>
        <sz val="12"/>
        <color theme="1"/>
        <rFont val="Calibri (Body)"/>
      </rPr>
      <t>where necessary, on the basis of developments in cryptanalysis</t>
    </r>
    <r>
      <rPr>
        <sz val="12"/>
        <color theme="1"/>
        <rFont val="Calibri"/>
        <family val="2"/>
        <scheme val="minor"/>
      </rPr>
      <t>, update or change the cryptographic technology to ensure they remain resilient against cyber threats. Where the financial entity cannot update or change the cryptographic technology, it shall adopt mitigation and monitoring measures to ensure they remain resilient against cyber threats.</t>
    </r>
  </si>
  <si>
    <t>2 (I)</t>
  </si>
  <si>
    <t>Financial entities shall include a requirement in the policy on encryption and cryptographic controls to record the adoption of mitigation and monitoring measures adopted in accordance with paragraphs 3 and 4 and to provide a reasoned explanation for doing so.</t>
  </si>
  <si>
    <t>7. Cryptographic key management</t>
  </si>
  <si>
    <r>
      <rPr>
        <sz val="12"/>
        <color theme="1"/>
        <rFont val="Calibri"/>
        <family val="2"/>
        <scheme val="minor"/>
      </rPr>
      <t xml:space="preserve">Financial entities shall lay out in the cryptographic key management policy referred to in Article 6(2), point (d) the requirements for managing cryptographic keys through their whole lifecycle, </t>
    </r>
    <r>
      <rPr>
        <sz val="12"/>
        <color theme="1"/>
        <rFont val="Calibri (Body)"/>
      </rPr>
      <t>including generating, renewing, storing, backing up, archiving, retrieving, transmitting, retiring, revoking and destroying keys</t>
    </r>
  </si>
  <si>
    <t>Financial entities shall identify and implement controls to protect cryptographic keys through their whole lifecycle against loss, unauthorised access, disclosure and modification. The controls shall be designed taking into account the results of the approved data classification and the ICT risk assessment processes.</t>
  </si>
  <si>
    <r>
      <t xml:space="preserve">Financial entities shall develop and implement methods to </t>
    </r>
    <r>
      <rPr>
        <sz val="12"/>
        <color theme="1"/>
        <rFont val="Calibri (Body)"/>
      </rPr>
      <t>replace</t>
    </r>
    <r>
      <rPr>
        <sz val="12"/>
        <color theme="1"/>
        <rFont val="Calibri"/>
        <family val="2"/>
        <scheme val="minor"/>
      </rPr>
      <t xml:space="preserve"> the cryptographic keys in the case of lost, compromised or damaged keys.</t>
    </r>
  </si>
  <si>
    <r>
      <t xml:space="preserve">Financial entities shall create and maintain a register for all certificates and certificate storing devices </t>
    </r>
    <r>
      <rPr>
        <sz val="12"/>
        <color theme="1"/>
        <rFont val="Calibri (Body)"/>
      </rPr>
      <t>for at least ICT assets supporting critical or important functions.</t>
    </r>
    <r>
      <rPr>
        <sz val="12"/>
        <color theme="1"/>
        <rFont val="Calibri"/>
        <family val="2"/>
        <scheme val="minor"/>
      </rPr>
      <t xml:space="preserve"> The register shall be kept up-to date.</t>
    </r>
  </si>
  <si>
    <t>Financial entities shall ensure the prompt renewal of certificates in advance of their expiration.</t>
  </si>
  <si>
    <t>5. Operations security</t>
  </si>
  <si>
    <t>8. ICT operating policies and procedures</t>
  </si>
  <si>
    <r>
      <rPr>
        <sz val="12"/>
        <color theme="1"/>
        <rFont val="Calibri (Body)"/>
      </rPr>
      <t>As part of the ICT security policies and procedures, financial entities shall develop, document and implement ICT operating policies and procedures to manage the operations of ICT assets, with a view to ensuring the security of networks,</t>
    </r>
    <r>
      <rPr>
        <sz val="12"/>
        <color theme="1"/>
        <rFont val="Calibri"/>
        <family val="2"/>
        <scheme val="minor"/>
      </rPr>
      <t xml:space="preserve"> </t>
    </r>
    <r>
      <rPr>
        <sz val="12"/>
        <color theme="1"/>
        <rFont val="Calibri (Body)"/>
      </rPr>
      <t>enabling adequate safeguards against against intrusions and data misuse and preserving the availability, authenticity, integrity and confidentiality of data. These procedures shall define how financial entities operate, monitor, control and restore their ICT assets, including the documentation of ICT operations.</t>
    </r>
  </si>
  <si>
    <r>
      <rPr>
        <sz val="12"/>
        <color theme="1"/>
        <rFont val="Calibri"/>
        <family val="2"/>
        <scheme val="minor"/>
      </rPr>
      <t xml:space="preserve">ICT operating policies and procedures referred to in paragraph 1 shall cover all of the following elements:
(a) ICT systems description, including all of the following:
i. secure installation, maintenance, configuration and deinstallation of ICT assets;
ii. management of information assets used by ICT assets, including their processing and handling, automated and manual;
iii. identification and control of legacy ICT systems.
(b) Controls and monitoring of ICT systems, including all of the following:
i. backup and restore requirements of ICT systems;
ii. scheduling requirements, taking into consideration interdependencies among the ICT systems;
iii. protocols for audit-trail and system log information;
iv. requirements to ensure that the performance of internal audit and other testing minimises disruptions to business operations.
v. requirements on the </t>
    </r>
    <r>
      <rPr>
        <sz val="12"/>
        <color theme="1"/>
        <rFont val="Calibri"/>
        <family val="2"/>
      </rPr>
      <t>seperation</t>
    </r>
    <r>
      <rPr>
        <sz val="12"/>
        <color theme="1"/>
        <rFont val="Calibri"/>
        <family val="2"/>
        <scheme val="minor"/>
      </rPr>
      <t xml:space="preserve"> of ICT production environments from development, testing and other non-production environments. The </t>
    </r>
    <r>
      <rPr>
        <sz val="12"/>
        <color theme="1"/>
        <rFont val="Calibri"/>
        <family val="2"/>
      </rPr>
      <t>seperation</t>
    </r>
    <r>
      <rPr>
        <sz val="12"/>
        <color theme="1"/>
        <rFont val="Calibri"/>
        <family val="2"/>
        <scheme val="minor"/>
      </rPr>
      <t xml:space="preserve"> shall consider all the components of an environment, such as accounts, data or connections;
vi requirements to conduct the development and testing in environments which are separated from the production environment;
vii requirements to conduct the development and testing in production environments. The policies and procedures shall provide that the instances in which testing is performed in production environment are clearly identified, justified, for limited periods of time approved by the relevant function, and considering Article 16(6). The availability, confidentiality, integrity and authenticity of ICT systems and production data shall be ensured during development and test activities in production environment;
(c) Error handling concerning ICT systems, including all of the following:
i. </t>
    </r>
    <r>
      <rPr>
        <sz val="12"/>
        <color theme="1"/>
        <rFont val="Calibri"/>
        <family val="2"/>
      </rPr>
      <t xml:space="preserve">procedures and protocols for handling errors;
</t>
    </r>
    <r>
      <rPr>
        <sz val="12"/>
        <color theme="1"/>
        <rFont val="Calibri"/>
        <family val="2"/>
        <scheme val="minor"/>
      </rPr>
      <t>ii. support and escalation contacts, including external support contacts in case of unexpected operational or technical issues;
iii. ICT system restart, rollback and recovery procedures for use in the event of ICT system disruption.</t>
    </r>
  </si>
  <si>
    <t>9. Capacity and performance management</t>
  </si>
  <si>
    <t>As part of the ICT security procedures financial entities shall develop, document and implement capacity and performance management procedures to identify capacity requirements of their ICT systems and apply resource optimisation and monitoring procedures to maintain and improve the availability of data and ICT systems and efficiency of ICT systems and prevent ICT capacity shortages.</t>
  </si>
  <si>
    <t>The capacity and performance management procedures shall ensure that appropriate measures are taken to cater for the specificities of ICT systems with long or complex procurement or approval processes or that are resource-intensive.</t>
  </si>
  <si>
    <t>10. Vulnerability and patch management</t>
  </si>
  <si>
    <t>As part of the ICT security procedures, financial entities shall develop, document and implement vulnerability management procedures, with a view to ensuring the security of networks, against intrusions and data misuse, in order to preserve the availability, authenticity, integrity and confidentiality of data.</t>
  </si>
  <si>
    <r>
      <rPr>
        <b/>
        <sz val="12"/>
        <color theme="1"/>
        <rFont val="Calibri (Body)"/>
      </rPr>
      <t xml:space="preserve">These procedures shall:
</t>
    </r>
    <r>
      <rPr>
        <sz val="12"/>
        <color theme="1"/>
        <rFont val="Calibri (Body)"/>
      </rPr>
      <t xml:space="preserve">
(a) identify and update relevant and trustworthy information resources to build and maintain awareness about vulnerabilities;</t>
    </r>
    <r>
      <rPr>
        <sz val="12"/>
        <color theme="1"/>
        <rFont val="Calibri"/>
        <family val="2"/>
        <scheme val="minor"/>
      </rPr>
      <t xml:space="preserve">
(b) ensure the performance of automated vulnerability scanning and assessments on ICT assets, </t>
    </r>
    <r>
      <rPr>
        <sz val="12"/>
        <color theme="1"/>
        <rFont val="Calibri (Body)"/>
      </rPr>
      <t>with the frequency and scope of these activities</t>
    </r>
    <r>
      <rPr>
        <sz val="12"/>
        <color theme="1"/>
        <rFont val="Calibri"/>
        <family val="2"/>
        <scheme val="minor"/>
      </rPr>
      <t xml:space="preserve"> commensurate to their classification and the overall risk profile of the ICT asset. For the ICT assets supporting critical or important functions it shall be performed at least on a weekly basis;
</t>
    </r>
    <r>
      <rPr>
        <sz val="12"/>
        <color theme="1"/>
        <rFont val="Calibri (Body)"/>
      </rPr>
      <t>(c) verify that ICT third-party service providers handle vulnerabilities related to the ICT services provided to the financial entity and that they report to the financial entity</t>
    </r>
    <r>
      <rPr>
        <sz val="12"/>
        <color theme="1"/>
        <rFont val="Calibri"/>
        <family val="2"/>
        <scheme val="minor"/>
      </rPr>
      <t xml:space="preserve"> </t>
    </r>
    <r>
      <rPr>
        <sz val="12"/>
        <color theme="1"/>
        <rFont val="Calibri (Body)"/>
      </rPr>
      <t>in a timely manner at least the critical vulnerabilities and statistics and trends.</t>
    </r>
    <r>
      <rPr>
        <sz val="12"/>
        <color theme="1"/>
        <rFont val="Calibri"/>
        <family val="2"/>
        <scheme val="minor"/>
      </rPr>
      <t xml:space="preserve"> </t>
    </r>
    <r>
      <rPr>
        <sz val="12"/>
        <color theme="1"/>
        <rFont val="Calibri (Body)"/>
      </rPr>
      <t>In particular, financial entities shall request that ICT third-party service providers investigate the relevant vulnerabilities, determine the root causes and implement appropriate mitigating actions;</t>
    </r>
    <r>
      <rPr>
        <sz val="12"/>
        <color theme="1"/>
        <rFont val="Calibri"/>
        <family val="2"/>
        <scheme val="minor"/>
      </rPr>
      <t xml:space="preserve">
</t>
    </r>
    <r>
      <rPr>
        <sz val="12"/>
        <color theme="1"/>
        <rFont val="Calibri (Body)"/>
      </rPr>
      <t>(d) track the usage of third-party libraries, including open source,</t>
    </r>
    <r>
      <rPr>
        <sz val="12"/>
        <color theme="1"/>
        <rFont val="Calibri"/>
        <family val="2"/>
        <scheme val="minor"/>
      </rPr>
      <t xml:space="preserve"> </t>
    </r>
    <r>
      <rPr>
        <sz val="12"/>
        <color theme="1"/>
        <rFont val="Calibri (Body)"/>
      </rPr>
      <t>used by ICT services supporting critical or important function, of ICT services developed by the financial entity itself or specifically customised or developed for the financial entity by an ICT third-party service provider. The financial entity, in collaboration with the ICT third-party service provider as appropriate, shall monitor the version and possible updates of the third-party libraries. In case of ready to use (off-the-shelf) ICT assets or components of ICT assets acquired and used in the operation of ICT services not supporting critical or important functions, the financial entity shall track to the extent possible the usage of third-party libraries, including open-source ones;
(e) establish procedures for responsible disclosure of vulnerabilities to clients and counterparts as well as to the public, as appropriate;
(f) identify criteria to prioritise the deployment of patches and other mitigation measures to address the vulnerabilities identified. For the purposes of the prioritisation, financial entities shall consider the criticality of the vulnerability, the ICT asset classification and the risk profile of the ICT assets affected by the identified vulnerabilities;
(g) monitor and verify the remediation of vulnerabilities;
(h) prescribe the recording of any detected vulnerabilities affecting ICT systems and the monitoring of their resolution.</t>
    </r>
  </si>
  <si>
    <r>
      <t xml:space="preserve">As part of the ICT security procedures, financial entities shall develop, document and implement patch management procedures with a view to ensuring the security of networks </t>
    </r>
    <r>
      <rPr>
        <sz val="12"/>
        <color theme="1"/>
        <rFont val="Calibri (Body)"/>
      </rPr>
      <t>and enabling safeguards against</t>
    </r>
    <r>
      <rPr>
        <sz val="12"/>
        <color theme="1"/>
        <rFont val="Calibri"/>
        <family val="2"/>
        <scheme val="minor"/>
      </rPr>
      <t xml:space="preserve"> intrusions and data misuse in order to preserve the availability, authenticity, integrity and confidentiality of data. </t>
    </r>
  </si>
  <si>
    <r>
      <rPr>
        <b/>
        <sz val="12"/>
        <color theme="1"/>
        <rFont val="Calibri"/>
        <family val="2"/>
        <scheme val="minor"/>
      </rPr>
      <t xml:space="preserve">These procedures shall:
</t>
    </r>
    <r>
      <rPr>
        <sz val="12"/>
        <color theme="1"/>
        <rFont val="Calibri"/>
        <family val="2"/>
        <scheme val="minor"/>
      </rPr>
      <t>(a) identify and evaluate available software and hardware patches and updates using automated tools, to the extent possible;
(b) identify emergency procedures for the patching and updating of ICT assets; 
(c) test and deploy software and hardware patches and updates 
(d) set deadlines for the installation of software and hardware patches and updates and escalation procedures in case the deadline cannot be met.</t>
    </r>
  </si>
  <si>
    <t>11. Data and system security</t>
  </si>
  <si>
    <t>As part of the ICT security procedures, with a view to ensuring the security of networks and information systems, against intrusions and data misuse, in order to preserve the availability, authenticity, integrity and confidentiality of data, financial entities shall develop, document and implement a data and system security procedure.</t>
  </si>
  <si>
    <t xml:space="preserve">The data and system security procedure shall include all of the following elements related to data and ICT system security, in accordance with the classification performed pursuant to Article 8(1) of DORA:
(a) the access restrictions supporting the protection requirements for each level of classification;
(b) identification of secure configuration baseline for ICT assets that will minimise their exposure to cyber threats and measures to verify regularly that these baselines are those that are effectively deployed. The secure configuration baseline shall take into account leading practices and appropriate techniques 
(c) identification of security measures to ensure that only authorised software is installed in ICT systems and endpoint devices;
(d) identification of security measures against malicious code;
(e) identification of security measures to ensure that only authorised data storage media, ICT systems and endpoint devices are used to transfer and store data of the financial entity;
(f) requirements to secure the use of portable endpoint devices and private non-portable endpoint devices as follows:
(i) the use of a management solution to remotely manage the endpoint devices and remotely wipe the financial entity’s data;
(ii) the use of security mechanisms that cannot be modified, removed or bypassed by staff members or ICT third-party service providers in an unauthorised manner;
(iii) the authorisation to use removable data storage devices only where the residual ICT risk remains within the financial entity’s risk tolerance levels;
(g) the process to securely delete data, present on premises or stored externally, that the financial entity no longer needs to collect or to store;
(h) the process to securely dispose or decommission of data storage devices present on premises or stored externally containing confidential information; 
(i) the identification and implementation of security measures to prevent data loss and leakage for ICT systems and endpoint devices; 
(j) the implementation of security measures to ensure that teleworking and the use of private endpoint devices does not adversely impact the ICT security of the financial entity;
(k) for ICT assets or services operated by an ICT third-party service provider, the identification and implementation of requirements to maintain digital operational resilience, in accordance with the results of the data classification and ICT risk assessment. In identifying these requirements, financial entities shall consider at least the following:
(i) implementation of vendor recommended settings on the elements operated by the financial entity;
(ii) clear allocation of information security roles and responsibilities between the financial entity and the ICT third-party service provider, in accordance with the principle of full responsibility of the financial entity;
(iii) ensuring and maintaining adequate competences within the financial entity in the management and security of the service used;
(iv) technical and organisational measures to minimise the risks related to the infrastructure used by the ICT third-party service provider for its ICT services, considering leading practices and standards
</t>
  </si>
  <si>
    <t>12. Logging</t>
  </si>
  <si>
    <t>As part of the safeguards against intrusions and data misuse and to preserve the availability, authenticity, integrity and confidentiality of data, financial entities shall develop, document and implement logging procedures, protocols and tools.</t>
  </si>
  <si>
    <r>
      <rPr>
        <b/>
        <sz val="12"/>
        <color theme="1"/>
        <rFont val="Calibri (Body)"/>
      </rPr>
      <t>The logging procedures, protocols and tools shall include all the following:</t>
    </r>
    <r>
      <rPr>
        <b/>
        <sz val="12"/>
        <color theme="1"/>
        <rFont val="Calibri"/>
        <family val="2"/>
        <scheme val="minor"/>
      </rPr>
      <t xml:space="preserve">
</t>
    </r>
    <r>
      <rPr>
        <sz val="12"/>
        <color theme="1"/>
        <rFont val="Calibri"/>
        <family val="2"/>
        <scheme val="minor"/>
      </rPr>
      <t xml:space="preserve">
</t>
    </r>
    <r>
      <rPr>
        <sz val="12"/>
        <color theme="1"/>
        <rFont val="Calibri (Body)"/>
      </rPr>
      <t>(a) the identification of the events to be logged, the retention period of the logs and the measures to secure and handle the log data, considering the purpose for which the logs are created. The retention period shall be defined taking into account the business and information security objectives, the reason for recording the event in the logs and the results of the ICT risk assessment;
(b) Alignment of the level of detail of the logs with their purpose and usage to enable effective detection of anomalous activities as specified under Article 24 of this Regulation;
(c) the requirement to log events related to all of the following:
i. logical and physical access control and identity management;
ii. capacity management;
iii. change management;
iv. ICT operations, including ICT system activities;
v. network traffic activities, including ICT network performance;
(d) measures to protect logging systems and log information against tampering, deletion, and unauthorised access at rest, in transit, and, where relevant, in use;
(e) measures to detect failure of logging systems;
(f) the synchronisation of the clocks of each of the financial entity’s ICT systems upon a documented reliable reference time source.</t>
    </r>
  </si>
  <si>
    <t xml:space="preserve">6. Network security </t>
  </si>
  <si>
    <t>13. Network security management</t>
  </si>
  <si>
    <r>
      <rPr>
        <sz val="12"/>
        <color theme="1"/>
        <rFont val="Calibri"/>
        <family val="2"/>
        <scheme val="minor"/>
      </rPr>
      <t>As part of the safeguards to ensuring the security of networks against intrusions and data misuse and in order to preserve the availability, authenticity, integrity and confidentiality of data financial entities shall develop, document and implement policies, procedures, protocols and tools on network security management, including all of the following elements:
(a) segregation and segmentation of ICT systems and networks taking into account the criticality or importance of the function they support, the classification and overall risk profile of ICT assets using them;
(b) documentation of all of the financial entity’s network connections and data flows;
(c) use of a separate and dedicated network for the administration of ICT assets</t>
    </r>
    <r>
      <rPr>
        <sz val="12"/>
        <color theme="1"/>
        <rFont val="Calibri"/>
        <family val="2"/>
      </rPr>
      <t xml:space="preserve">;
</t>
    </r>
    <r>
      <rPr>
        <sz val="12"/>
        <color theme="1"/>
        <rFont val="Calibri"/>
        <family val="2"/>
        <scheme val="minor"/>
      </rPr>
      <t xml:space="preserve">(d) identification and implementation of network access controls to prevent and detect connection to the financial entity's network by any unauthorised device or system, or any endpoint not meeting financial entity's security requirements;
(e) encryption of network connections passing over corporate networks, public networks, domestic networks, third party networks and wireless networks, for all communication protocols used taking into account the results of the approved data classification and the results of the ICT risk assessment and in accordance with the rules set out in Article 6(2);
(f) design of networks in accordance with ICT security requirements and taking into account leading practices to ensure the confidentiality, integrity and availability of the network;
(g) securing the network traffic between the internal networks and the internet and other external connections;
(h) the identification of the roles and responsibilities </t>
    </r>
    <r>
      <rPr>
        <sz val="12"/>
        <color theme="1"/>
        <rFont val="Calibri"/>
        <family val="2"/>
      </rPr>
      <t xml:space="preserve">and steps for the definition, implementation, approval, change and review of firewall rules and connections filters. Financial entities shall perform the review of firewall rules and connections filters on a regular basis according to the classification and overall risk profile of ICT systems involved. For the ICT systems supporting critical or important functions, the financial entities shall verify the adequacy of the existing firewall rules and connection filters at least every six months; 
</t>
    </r>
    <r>
      <rPr>
        <sz val="12"/>
        <color theme="1"/>
        <rFont val="Calibri"/>
        <family val="2"/>
        <scheme val="minor"/>
      </rPr>
      <t>(i) performance of reviews of the network architecture and of the network security design once a year to identify potential vulnerabilities;
(j) measures to temporarily isolate, where necessary, subnetworks and network components and devices;
(k) implementation of a secure configuration baseline of all network components and hardening the network and network devices according to vendor instructions, to, where applicable, standards and leading practices; 
(l) procedures to limit, lock, and terminate system and remote sessions after a predefined period of inactivity;
(m) with reference to network services agreements, the identification and definition of ICT and information security measures, service levels and management requirements of all network services, whether these services are provided by an ICT intra-group service provider or by ICT third-party service providers;</t>
    </r>
  </si>
  <si>
    <t>14. Securing information in transit</t>
  </si>
  <si>
    <r>
      <rPr>
        <b/>
        <sz val="12"/>
        <color theme="1"/>
        <rFont val="Calibri"/>
        <family val="2"/>
        <scheme val="minor"/>
      </rPr>
      <t>As part of the safeguards to preserve the availability, authenticity, integrity and confidentiality of data, financial entities shall develop, document and implement the policies, procedures, protocols and tools to protect information in transit. In particular, financial entities shall ensure all of the following:</t>
    </r>
    <r>
      <rPr>
        <sz val="12"/>
        <color theme="1"/>
        <rFont val="Calibri"/>
        <family val="2"/>
        <scheme val="minor"/>
      </rPr>
      <t xml:space="preserve">
(a) the availability, authenticity, integrity and confidentiality of data during network transmission, as well as the establishment of procedures to assess compliance with these requirements;
(b) the prevention and detection of data leakage and the secure transfer of information between the financial entity and external parties;
(c) that requirements on confidentiality or non-disclosure arrangements reflecting the financial entity’s needs for the protection of information for both the staff of the financial entity and of third parties are implemented, documented and regularly reviewed. </t>
    </r>
  </si>
  <si>
    <t>7. Project and change management</t>
  </si>
  <si>
    <t>15. ICT project management</t>
  </si>
  <si>
    <t>As part of the safeguards to preserve the availability, authenticity, integrity and confidentiality of data, financial entities shall develop, document and implement an ICT project management policy.</t>
  </si>
  <si>
    <t>The ICT project management policy shall define the elements to ensure effective management of the ICT projects related to the acquisition, maintenance and, where applicable, development of the financial entity’s ICT systems.</t>
  </si>
  <si>
    <r>
      <rPr>
        <b/>
        <sz val="12"/>
        <color theme="1"/>
        <rFont val="Calibri"/>
        <family val="2"/>
        <scheme val="minor"/>
      </rPr>
      <t xml:space="preserve">The ICT project management policy shall include all of the following elements:
</t>
    </r>
    <r>
      <rPr>
        <sz val="12"/>
        <color theme="1"/>
        <rFont val="Calibri"/>
        <family val="2"/>
        <scheme val="minor"/>
      </rPr>
      <t xml:space="preserve">
(a) project objectives
(b) project governance, including roles and responsibilities;
(c) project planning, timeframe and steps;
(d) project risk assessment;
(e) key milestones;
(f) change management requirements;
(g) testing of all requirements, including security requirements, and respective approval process when deploying an ICT system in the production environment.</t>
    </r>
  </si>
  <si>
    <t>The ICT project management policy shall ensure the secure ICT project implementation through the provision of the necessary information and expertise from the business area or functions impacted by the ICT project.</t>
  </si>
  <si>
    <t>The establishment and progress of ICT projects impacting critical or important functions and their associated risks shall be reported to the management body, individually or in aggregation, depending on the importance and size of the ICT projects, periodically and, where necessary, on an event-driven basis, in accordance with ICT project risk assessment included in paragraph 3, point (d).</t>
  </si>
  <si>
    <t>16. ICT systems acquisition, development, and maintenance</t>
  </si>
  <si>
    <r>
      <rPr>
        <b/>
        <sz val="12"/>
        <color theme="1"/>
        <rFont val="Calibri (Body)"/>
      </rPr>
      <t>As part of the safeguards to preserve the availability, authenticity, integrity and confidentiality of data, financial entities shall develop, document and implement a policy governing the acquisition, development and maintenance of ICT systems. This policy shall:</t>
    </r>
    <r>
      <rPr>
        <sz val="12"/>
        <color theme="1"/>
        <rFont val="Calibri (Body)"/>
      </rPr>
      <t xml:space="preserve">
(a) identify security practices and methodologies relating to acquisition, development and maintenance of ICT systems;
(b) require the identification of functional and non-functional requirements relating to acquisition, development and maintenance of ICT systems, including ICT security requirements and their approval by the relevant business function and ICT asset owner according to the financial entity’s internal governance arrangements;</t>
    </r>
    <r>
      <rPr>
        <sz val="12"/>
        <color theme="1"/>
        <rFont val="Calibri"/>
        <family val="2"/>
        <scheme val="minor"/>
      </rPr>
      <t xml:space="preserve">
(c) define measures to mitigate the risk of unintentional alteration or intentional manipulation of the ICT systems during development, maintenance and deployment in the production environment.</t>
    </r>
  </si>
  <si>
    <r>
      <rPr>
        <b/>
        <sz val="12"/>
        <color theme="1"/>
        <rFont val="Calibri"/>
        <family val="2"/>
        <scheme val="minor"/>
      </rPr>
      <t>Financial entities shall develop, document and implement an ICT systems’ acquisition, development and maintenance procedure, which shall include all of the following:</t>
    </r>
    <r>
      <rPr>
        <sz val="12"/>
        <color theme="1"/>
        <rFont val="Calibri"/>
        <family val="2"/>
        <scheme val="minor"/>
      </rPr>
      <t xml:space="preserve">
(a) the requirements to test and approve all ICT systems prior to their use and after maintenance, in accordance with Article 8(2), point (b), points (v), (vi) and (vii). The level of testing shall be commensurate to the criticality of the concerned business functions and ICT assets. The testing shall be designed to verify that new ICT systems are adequate to perform as intended, including the quality of the software developed internally.
</t>
    </r>
    <r>
      <rPr>
        <sz val="12"/>
        <color theme="1"/>
        <rFont val="Calibri (Body)"/>
      </rPr>
      <t>(b) the requirements to perform source code reviews covering both static and dynamic testing. The testing shall include security testing for internet-exposed systems and applications, in accordance with Article 8(2), point (b), points (v), (vi) and (vii). Financial entities shall identify and analyse vulnerabilities and anomalies in the source code, adopt an action plan to address them and monitor their implementation.
(c) the requirements to perform security testing of software packages at no later than the integration phase, in accordance with Article 8(2), point (b), points (v), (vi) and (vii).</t>
    </r>
    <r>
      <rPr>
        <sz val="12"/>
        <color theme="1"/>
        <rFont val="Calibri"/>
        <family val="2"/>
        <scheme val="minor"/>
      </rPr>
      <t xml:space="preserve">
</t>
    </r>
    <r>
      <rPr>
        <sz val="12"/>
        <color theme="1"/>
        <rFont val="Calibri (Body)"/>
      </rPr>
      <t>(d) the requirement that non-production environments only store anonymized, pseudonymized or randomized production data and that financial entities shall protect the integrity and confidentiality of data in non-production environments.</t>
    </r>
    <r>
      <rPr>
        <sz val="12"/>
        <color theme="1"/>
        <rFont val="Calibri"/>
        <family val="2"/>
        <scheme val="minor"/>
      </rPr>
      <t xml:space="preserve">
</t>
    </r>
    <r>
      <rPr>
        <sz val="12"/>
        <color theme="1"/>
        <rFont val="Calibri (Body)"/>
      </rPr>
      <t>(e) the requirement to implement controls to protect the integrity of the source code of ICT systems that are developed in-house or by an ICT third-party service provider and delivered to the financial entity by an ICT third-parties service provider;</t>
    </r>
    <r>
      <rPr>
        <sz val="12"/>
        <color theme="1"/>
        <rFont val="Calibri"/>
        <family val="2"/>
        <scheme val="minor"/>
      </rPr>
      <t xml:space="preserve">
</t>
    </r>
    <r>
      <rPr>
        <sz val="12"/>
        <color theme="1"/>
        <rFont val="Calibri (Body)"/>
      </rPr>
      <t>(f) the requirement that proprietary software and, where feasible, the source code provided by ICT third-party service providers or coming from open-source projects, shall be analysed and tested prior to their deployment in the production environment.</t>
    </r>
  </si>
  <si>
    <r>
      <rPr>
        <b/>
        <sz val="12"/>
        <color theme="1"/>
        <rFont val="Calibri"/>
        <family val="2"/>
        <scheme val="minor"/>
      </rPr>
      <t>For the purposes of the testing according to paragraph 2, point (a):</t>
    </r>
    <r>
      <rPr>
        <sz val="12"/>
        <color theme="1"/>
        <rFont val="Calibri"/>
        <family val="2"/>
        <scheme val="minor"/>
      </rPr>
      <t xml:space="preserve">
(a) central counterparties shall involve, as appropriate, in the design and conduct of these tests, clearing members and clients, interoperable central counterparties and other interested parties;
(b) central securities depositories shall, as appropriate, involve in the design and conduct of these tests: users, critical utilities and critical service providers, other central securities depositories, other market infrastructures and any other institutions with which. interdependencies have been identified in its business continuity policy.</t>
    </r>
  </si>
  <si>
    <t>By way of derogation from paragraph 2, point (d),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t>
  </si>
  <si>
    <t>Financial entities’ procedures referred in this article shall also apply to ICT systems developed or managed by users outside the ICT function, using a risk-based approach. Financial entities shall establish and maintain a register of these applications that support their critical or important functions, in line with requirements under Article 5.</t>
  </si>
  <si>
    <t>17. ICT change management</t>
  </si>
  <si>
    <t>As part of the safeguards to preserve the availability, authenticity, integrity and confidentiality of data, financial entities shall develop, document and implement ICT change management procedures.</t>
  </si>
  <si>
    <t>Financial entities shall include in the ICT change management procedures, in respect of all changes to software, hardware, firmware components, systems or security parameters, all of the following elements:
(a) verification that ICT security requirements have been met;
(b) mechanisms to ensure independence between the functions that approve changes and those responsible for requesting and implementing them;
(c) definition of clear roles and responsibilities to ensure that changes are defined, planned, that an adequate transition is designed, that the changes are tested and finalised in a controlled manner and that there is an effective quality assurance;
(d) documentation and communication of change details, including purpose and scope of the change, the timeline for implementation and the expected outcomes;
(e) identification of fall-back procedures and responsibilities, including procedures and responsibilities for aborting changes or recovering from changes not successfully implemented;
(f) procedures to document, re-evaluate, assess and approve after their implementation emergency changes, including workarounds and patches;
(g) identification of potential impact of a change on existing ICT security measures and assessment of whether it requires the adoption of additional ICT security measures.</t>
  </si>
  <si>
    <r>
      <rPr>
        <b/>
        <sz val="12"/>
        <color theme="1"/>
        <rFont val="Calibri"/>
        <family val="2"/>
        <scheme val="minor"/>
      </rPr>
      <t>After making significant changes to its systems, CCPs and CSDs shall submit their ICT systems to stringent testing by stimulating stressed conditions:</t>
    </r>
    <r>
      <rPr>
        <sz val="12"/>
        <color theme="1"/>
        <rFont val="Calibri"/>
        <family val="2"/>
        <scheme val="minor"/>
      </rPr>
      <t xml:space="preserve">
(a) a CCP shall involve, as appropriate, in the design and conduct of these tests: clearing members and clients, interoperable CCPs and other interested parties;
(b) a CSD shall, as appropriate, involve in the design and conduct of these tests: users, critical utilities and critical service providers, other CSDs, other market infrastructures, and any other institutions with which interdependencies have been identified in its ICT business continuity policy.</t>
    </r>
  </si>
  <si>
    <t>8. Physical and environmental security</t>
  </si>
  <si>
    <t>18. Physical and environmental security</t>
  </si>
  <si>
    <t>As part of the safeguards to preserve the availability, authenticity, integrity and confidentiality of data, financial entities shall define, document and implement a physical and environmental security policy, which shall be designed according to the cyber threat landscape and to the classification and overall risk profile of ICT assets and information assets that can be accessed.</t>
  </si>
  <si>
    <t>The physical and environmental security policy shall include all of the following:
(a) a reference to the section of the policy on control of access management rights
(b) measures to protect the premises, data centres of the financial entity and sensitive designated areas identified by the financial entity where ICT assets and information assets reside, attacks, accidents and from environmental threats and hazards. The measures to protect from environmental threats and hazards shall be commensurate with the importance of the premises, data centres, sensitive designated areas and the criticality of the operations or ICT systems located there;
(c) measures to secure ICT assets, both within and outside the premises of the financial entity, taking into account the results of the ICT risk assessment related to the relevant ICT assets. The physical and environmental security policy shall include measures to provide appropriate protection to unattended ICT assets; 
(d) measures to ensure the availability, authenticity, integrity and confidentiality of data information assets and physical access control devices of the financial entity through the appropriate maintenance; 
(e) measures to preserve availability, authenticity, integrity and confidentiality of the data, including a clear desk policy for papers and a clear screen policy for information processing facilities.</t>
  </si>
  <si>
    <t>15b</t>
  </si>
  <si>
    <t>9.4.c</t>
  </si>
  <si>
    <t>2 (II)</t>
  </si>
  <si>
    <t>Human Resources Policy and Access control</t>
  </si>
  <si>
    <t>10. Human resources and access control</t>
  </si>
  <si>
    <t>19. Human resources policy</t>
  </si>
  <si>
    <r>
      <rPr>
        <b/>
        <sz val="12"/>
        <color theme="1"/>
        <rFont val="Calibri"/>
        <family val="2"/>
        <scheme val="minor"/>
      </rPr>
      <t xml:space="preserve">As part of their human resource policy, financial entities shall include all the following ICT security related elements:
</t>
    </r>
    <r>
      <rPr>
        <sz val="12"/>
        <color theme="1"/>
        <rFont val="Calibri"/>
        <family val="2"/>
        <scheme val="minor"/>
      </rPr>
      <t xml:space="preserve">
(a) identification and assignment of any specific information security responsibilities; 
(b) requirements for staff of the financial entity and of the ICT third-party service providers using or accessing ICT assets of the financial entity to:
i. be informed about, and adhere to, the financial entity's ICT security policies, procedures and protocols;
ii. be aware of the reporting channels put in place by the financial entity for the purpose of detection of anomalous activities, including those established according to Directive (EU) 2019/1937:
iii. upon termination of employment, requirements for the staff to return to the financial entity all ICT assets and information assets that belong to the financial entity. </t>
    </r>
  </si>
  <si>
    <t>20. Identity management</t>
  </si>
  <si>
    <t xml:space="preserve">As part of their control of access management rights, financial entities shall develop, document and implement identity management policies and procedures to ensure the unique identification and authentication of natural persons and systems accessing the financial entities' information to enable assignment of user access rights, in accordance with Article 21. </t>
  </si>
  <si>
    <r>
      <rPr>
        <b/>
        <sz val="12"/>
        <color theme="1"/>
        <rFont val="Calibri"/>
        <family val="2"/>
        <scheme val="minor"/>
      </rPr>
      <t>These policies and procedures shall include all of the following elements:</t>
    </r>
    <r>
      <rPr>
        <sz val="12"/>
        <color theme="1"/>
        <rFont val="Calibri"/>
        <family val="2"/>
        <scheme val="minor"/>
      </rPr>
      <t xml:space="preserve">
</t>
    </r>
    <r>
      <rPr>
        <sz val="12"/>
        <color theme="1"/>
        <rFont val="Calibri (Body)"/>
      </rPr>
      <t xml:space="preserve">(a) The assignment of a unique identity corresponding to a unique user account to each staff member of the financial entity or staff of the third-party service providers accessing the information assets and ICT assets of the financial entity;
</t>
    </r>
    <r>
      <rPr>
        <sz val="12"/>
        <color theme="1"/>
        <rFont val="Calibri"/>
        <family val="2"/>
        <scheme val="minor"/>
      </rPr>
      <t xml:space="preserve">(b) the maintenance of records of all identity assignments referred to in point (a). These records shall be kept following a reorganisation of the financial entity or after the end of the contractual relationship without prejudice to the retention requirements set out in Union and national law;
</t>
    </r>
    <r>
      <rPr>
        <sz val="12"/>
        <color theme="1"/>
        <rFont val="Calibri (Body)"/>
      </rPr>
      <t>(c) a lifecycle management process for identities and accounts managing the creation, change, review and update, temporary deactivation and termination of all accounts. Where applicable, financial entities shall deploy automated solutions for the lifecycle identity management process.</t>
    </r>
  </si>
  <si>
    <t xml:space="preserve">21. Access Control </t>
  </si>
  <si>
    <r>
      <rPr>
        <b/>
        <sz val="12"/>
        <color theme="1"/>
        <rFont val="Calibri (Body)"/>
      </rPr>
      <t>As part of their control of access management rights, financial entities shall develop, document and implement a policy that includes all of the following elements:</t>
    </r>
    <r>
      <rPr>
        <sz val="12"/>
        <color theme="1"/>
        <rFont val="Calibri"/>
        <family val="2"/>
        <scheme val="minor"/>
      </rPr>
      <t xml:space="preserve">
(a) access rights to ICT assets based on need-to-know, need-to-use and least privilege principles, including for remote and emergency access;</t>
    </r>
    <r>
      <rPr>
        <sz val="12"/>
        <color theme="1"/>
        <rFont val="Calibri (Body)"/>
      </rPr>
      <t xml:space="preserve">
(b) segregation of duties designed to prevent unjustified access to critical data or to prevent the allocation of combinations of access rights that may be used to circumvent controls;
(c) user accountability, by limiting to the extent possible the use of generic and shared user accounts and ensuring that users are identifiable for the actions performed in the ICT systems at all times; 
(d) restrictions of access to ICT assets, setting out controls and tools to block unauthorised access;
</t>
    </r>
    <r>
      <rPr>
        <sz val="12"/>
        <color theme="1"/>
        <rFont val="Calibri"/>
        <family val="2"/>
        <scheme val="minor"/>
      </rPr>
      <t xml:space="preserve">(e) account management procedures to grant, change or revoke access rights for user and generic accounts, including generic administrator accounts. The procedures shall include all the following: 
</t>
    </r>
    <r>
      <rPr>
        <sz val="12"/>
        <color theme="1"/>
        <rFont val="Calibri (Body)"/>
      </rPr>
      <t xml:space="preserve">i. the assignment of roles and responsibilities for granting, reviewing, and revoking access rights. Retention period for logs shall be defined in accordance with Article 12(2), point (d).
ii. assignment of privileged, emergency and administrator access on a need-to-use or an ad-hoc basis for all ICT systems. Whenever possible, for the performance of administrative tasks on ICT systems, dedicated accounts shall be used. Where applicable, financial entities shall deploy automated solutions for the privilege access management.
</t>
    </r>
    <r>
      <rPr>
        <sz val="12"/>
        <color theme="1"/>
        <rFont val="Calibri"/>
        <family val="2"/>
        <scheme val="minor"/>
      </rPr>
      <t xml:space="preserve">iii. revoking of access rights without undue delay upon termination of employment or when the access is no longer necessary.
</t>
    </r>
    <r>
      <rPr>
        <sz val="12"/>
        <color theme="1"/>
        <rFont val="Calibri (Body)"/>
      </rPr>
      <t xml:space="preserve">iv. update of access rights where changes are necessary and at least once a year for all ICT systems, other than ICT systems supporting critical or important functions and at least every six months for ICT systems supporting critical or important functions;
(f) authentication methods including all the following:
</t>
    </r>
    <r>
      <rPr>
        <sz val="12"/>
        <color theme="1"/>
        <rFont val="Calibri"/>
        <family val="2"/>
        <scheme val="minor"/>
      </rPr>
      <t xml:space="preserve">i. the use of authentication methods commensurate to the classification and overall risk profile of ICT assets and considering leading practices;
ii. the use of strong authentication methods in accordance with leading practices and techniques for remote access to the financial entity's network, for privileged access, for access to ICT assets supporting critical or important functions or that are publicly accessible.
</t>
    </r>
    <r>
      <rPr>
        <sz val="12"/>
        <color theme="1"/>
        <rFont val="Calibri (Body)"/>
      </rPr>
      <t>(g) physical access controls measures including:</t>
    </r>
    <r>
      <rPr>
        <sz val="12"/>
        <color theme="1"/>
        <rFont val="Calibri"/>
        <family val="2"/>
        <scheme val="minor"/>
      </rPr>
      <t xml:space="preserve">
</t>
    </r>
    <r>
      <rPr>
        <sz val="12"/>
        <color theme="1"/>
        <rFont val="Calibri (Body)"/>
      </rPr>
      <t>i. identification and logging of natural persons who are authorised to access premises, data centres and sensitive designated areas identified by the financial entity where ICT and information assets reside. This identification and logging shall be commensurate with the importance of the premises, data centres, sensitive designated areas and the criticality of the operations or ICT systems located there;</t>
    </r>
    <r>
      <rPr>
        <sz val="12"/>
        <color theme="1"/>
        <rFont val="Calibri"/>
        <family val="2"/>
        <scheme val="minor"/>
      </rPr>
      <t xml:space="preserve">
</t>
    </r>
    <r>
      <rPr>
        <sz val="12"/>
        <color theme="1"/>
        <rFont val="Calibri (Body)"/>
      </rPr>
      <t xml:space="preserve">ii. granting of physical access rights to critical ICT assets to authorised persons only according to the need-to-know, least privilege principles and on an ad-hoc basis.
</t>
    </r>
    <r>
      <rPr>
        <sz val="12"/>
        <color theme="1"/>
        <rFont val="Calibri"/>
        <family val="2"/>
        <scheme val="minor"/>
      </rPr>
      <t xml:space="preserve">iii. monitoring of physical access to premises, data centres and sensitive designated areas identified by the financial entity where ICT and information assets reside. The monitoring should be commensurate to the classification of the assets and the criticality of the area accessed.
iv. review of physical access rights to ensure that unnecessary access rights are promptly revoked. </t>
    </r>
  </si>
  <si>
    <t>15c</t>
  </si>
  <si>
    <t>10.1 and 10.2</t>
  </si>
  <si>
    <t>3 (III)</t>
  </si>
  <si>
    <t>ICT-related Incident Detection and Response</t>
  </si>
  <si>
    <t>11. ICT-related incident detection and response</t>
  </si>
  <si>
    <t>22. ICT-related incident management policy</t>
  </si>
  <si>
    <r>
      <rPr>
        <b/>
        <sz val="12"/>
        <color theme="1"/>
        <rFont val="Calibri"/>
        <family val="2"/>
        <scheme val="minor"/>
      </rPr>
      <t xml:space="preserve">As part of the mechanisms to detect anomalous activities and ICT-related incidents, the financial entities shall develop, document, and implement an ICT-related incident policy through which they shall:
</t>
    </r>
    <r>
      <rPr>
        <sz val="12"/>
        <color theme="1"/>
        <rFont val="Calibri"/>
        <family val="2"/>
        <scheme val="minor"/>
      </rPr>
      <t xml:space="preserve">
(a) document the ICT-related incident management process referred to in Article 17 of Regulation (EU) 2022/2554;
(</t>
    </r>
    <r>
      <rPr>
        <sz val="12"/>
        <color theme="1"/>
        <rFont val="Calibri"/>
        <family val="2"/>
      </rPr>
      <t xml:space="preserve">b) establish a list of contacts with internal functions and external stakeholders that are directly involved in ICT operations security, including on detection and monitoring cyber threats, detection of anomalous activities and vulnerability management;
</t>
    </r>
    <r>
      <rPr>
        <sz val="12"/>
        <color theme="1"/>
        <rFont val="Calibri"/>
        <family val="2"/>
        <scheme val="minor"/>
      </rPr>
      <t>(c) establish, implement and operate technical, organisational, and operational mechanisms to support the ICT-related incident policy, including mechanisms to enable a prompt detection of anomalous activities and behaviours;
(d) retain all evidence relating to ICT-related incidents for a period no longer than necessary for the purposes for which the data is collected and commensurate with the criticality of the affected business functions, supporting processes and ICT and information assets. This evidence shall be retained in a secure manner and in accordance with the relevant provisions on personal data.
(e) establish and implement mechanisms to analyse recurring ICT-related incidents and patterns in the number and the occurrence of ICT-related incidents,</t>
    </r>
  </si>
  <si>
    <t>23. Anomalous activities detection and criteria for ICT-related incidents detection and response</t>
  </si>
  <si>
    <t>Financial entities shall set clear roles and responsibilities to effectively detect and respond to ICT-related incidents and anomalous activities</t>
  </si>
  <si>
    <r>
      <rPr>
        <b/>
        <sz val="12"/>
        <color theme="1"/>
        <rFont val="Calibri"/>
        <family val="2"/>
        <scheme val="minor"/>
      </rPr>
      <t>To detect anomalous activities that can result in ICT network performance issues and ICT-related incidents in accordance with Article 10(1) of Regulation (EU) 2022/2554, financial entities shall implement detection mechanisms allowing them to:</t>
    </r>
    <r>
      <rPr>
        <sz val="12"/>
        <color theme="1"/>
        <rFont val="Calibri"/>
        <family val="2"/>
        <scheme val="minor"/>
      </rPr>
      <t xml:space="preserve">
(a) collect and analyse all the following information on:
i. internal and external factors, including at least logs, information from business and ICT functions and any problem reported by users of the financial entity; 
ii. potential internal and external threats, considering scenarios commonly used by threat actors and scenarios based on threat intelligence activity;
iii. ICT-related incident notification from an ICT third-party service provider of the financial entity detected in the ICT systems and networks of the ICT third-party service provider and which may affect the financial entity;
(b) identify anomalous activities and behaviour and implement tools generating alerts for anomalous activities and behaviour, at least for ICT assets and information assets supporting critical or important functions. This shall include tools that provide automated alerts based on pre-defined rules to identify anomalies affecting the completeness </t>
    </r>
    <r>
      <rPr>
        <sz val="12"/>
        <color theme="1"/>
        <rFont val="Calibri"/>
        <family val="2"/>
      </rPr>
      <t>and the integrity of the data sources or log collection</t>
    </r>
    <r>
      <rPr>
        <sz val="12"/>
        <color theme="1"/>
        <rFont val="Calibri"/>
        <family val="2"/>
        <scheme val="minor"/>
      </rPr>
      <t xml:space="preserve">;
(c) prioritise the alerts referred to in point (b) to allow the detected ICT-related incidents to be managed within the expected resolution time, as defined by financial entities, both during and outside working hours;
</t>
    </r>
  </si>
  <si>
    <t>Any recording of the anomalous activities shall be protected against tampering and unauthorised access at rest, in transit and, where relevant, in use.</t>
  </si>
  <si>
    <t xml:space="preserve">The financial entity shall log all relevant information for each detected anomalous activity, to enable identification of the data, time of occurrence and detection and the type of the anomalous activity. </t>
  </si>
  <si>
    <t>Financial entities shall consider all the following criteria to trigger ICT-related incident detection and response processes:
(a) indications that malicious activity may have been carried out in an ICT system or network or that such ICT system or network may have been compromised;
(b) data losses detected, in relation to the availability, authenticity, integrity and confidentiality of data;
(c) adverse impact detected on financial entity's transactions and operations;
(d) ICT systems’ and network unavailability.</t>
  </si>
  <si>
    <t>When evaluating the criteria set out in paragraph 5, financial entities shall consider the criticality of the services affected.</t>
  </si>
  <si>
    <t>15d, e, f</t>
  </si>
  <si>
    <t>11.1, 11.6 and 11.3</t>
  </si>
  <si>
    <t>4 (IV)</t>
  </si>
  <si>
    <t>ICT Business continuity management</t>
  </si>
  <si>
    <t>ICT business continuity management</t>
  </si>
  <si>
    <t>24. Components of the ICT business continuity policy</t>
  </si>
  <si>
    <r>
      <rPr>
        <b/>
        <sz val="12"/>
        <color theme="1"/>
        <rFont val="Calibri (Body)"/>
      </rPr>
      <t xml:space="preserve">Financial entities shall include in the ICT business continuity policy all of the following:
</t>
    </r>
    <r>
      <rPr>
        <sz val="12"/>
        <color theme="1"/>
        <rFont val="Calibri (Body)"/>
      </rPr>
      <t xml:space="preserve">
(a) definition of the objectives, including the interrelation of ICT and overall business continuity, and considering the results of the business impact analysis (BIA) referred to in Article 11(5) of Regulation (EU) 2022/2554;
</t>
    </r>
    <r>
      <rPr>
        <sz val="12"/>
        <color theme="1"/>
        <rFont val="Calibri"/>
        <family val="2"/>
        <scheme val="minor"/>
      </rPr>
      <t>(b) definition of the scope, including limitations and exclusions, to be covered by the ICT business continuity arrangements, p</t>
    </r>
    <r>
      <rPr>
        <sz val="12"/>
        <color theme="1"/>
        <rFont val="Calibri (Body)"/>
      </rPr>
      <t xml:space="preserve">lans, procedures and mechanisms;
(c) definition of the timeframe to be covered by the ICT business continuity arrangements, plans, procedures and mechanisms;
</t>
    </r>
    <r>
      <rPr>
        <sz val="12"/>
        <color theme="1"/>
        <rFont val="Calibri"/>
        <family val="2"/>
        <scheme val="minor"/>
      </rPr>
      <t xml:space="preserve">(d) description of the criteria to activate </t>
    </r>
    <r>
      <rPr>
        <sz val="12"/>
        <color theme="1"/>
        <rFont val="Calibri (Body)"/>
      </rPr>
      <t>and deactivate</t>
    </r>
    <r>
      <rPr>
        <sz val="12"/>
        <color theme="1"/>
        <rFont val="Calibri"/>
        <family val="2"/>
        <scheme val="minor"/>
      </rPr>
      <t xml:space="preserve"> ICT business continuity plans, ICT response and recovery plans and crisis communications </t>
    </r>
    <r>
      <rPr>
        <sz val="12"/>
        <color theme="1"/>
        <rFont val="Calibri (Body)"/>
      </rPr>
      <t>plans;
(e) provisions on the governance and organisation including roles, responsibilities and escalation procedures to implement the ICT business continuity policy and to ensure thats ufficient resources are available;</t>
    </r>
    <r>
      <rPr>
        <sz val="12"/>
        <color theme="1"/>
        <rFont val="Calibri"/>
        <family val="2"/>
        <scheme val="minor"/>
      </rPr>
      <t xml:space="preserve">
(f) provisions on the alignment between the ICT business continuity plans and the overall business continuity plans. The alignment shall concern at least all of the following:</t>
    </r>
    <r>
      <rPr>
        <sz val="12"/>
        <color theme="1"/>
        <rFont val="Calibri (Body)"/>
      </rPr>
      <t xml:space="preserve">
i. potential failure scenarios, including those listed in Article 27(2);
ii. recovery objectives, specifying that the financial entity shall be able to recover the operations of its critical or important functions after disruptions within a recovery time objective and a recovery point objective;</t>
    </r>
    <r>
      <rPr>
        <sz val="12"/>
        <color theme="1"/>
        <rFont val="Calibri"/>
        <family val="2"/>
        <scheme val="minor"/>
      </rPr>
      <t xml:space="preserve">
(g) provisions on the development of ICT business continuity plans for severe business disruptions as part of these plans, </t>
    </r>
    <r>
      <rPr>
        <sz val="12"/>
        <color theme="1"/>
        <rFont val="Calibri (Body)"/>
      </rPr>
      <t xml:space="preserve">and the prioritisation </t>
    </r>
    <r>
      <rPr>
        <sz val="12"/>
        <color theme="1"/>
        <rFont val="Calibri"/>
        <family val="2"/>
        <scheme val="minor"/>
      </rPr>
      <t>of ICT business co</t>
    </r>
    <r>
      <rPr>
        <sz val="12"/>
        <color theme="1"/>
        <rFont val="Calibri (Body)"/>
      </rPr>
      <t xml:space="preserve">ntinuity actions using a risk-based approach;
(h) provisions on the development, testing and review of ICT response and recovery plans, in accordance with Articles 26 and 27;
</t>
    </r>
    <r>
      <rPr>
        <sz val="12"/>
        <color theme="1"/>
        <rFont val="Calibri"/>
        <family val="2"/>
        <scheme val="minor"/>
      </rPr>
      <t xml:space="preserve">(i) provisions on the review of the effectiveness of the implemented ICT business continuity arrangements, plans, procedures and mechanisms, in accordance with Article 26;
(j) provisions to align the ICT business continuity policy to the communication policy referred to in Article 14 (2) and to communication and crisis communication actionsreferred to in Article 11(2)(e) of Regulation (EU) 2022/2554. </t>
    </r>
  </si>
  <si>
    <t>15D</t>
  </si>
  <si>
    <r>
      <rPr>
        <b/>
        <sz val="12"/>
        <color theme="1"/>
        <rFont val="Calibri (Body)"/>
      </rPr>
      <t xml:space="preserve">In addition to the requirements referred to in paragraph 1, central counterparties shall ensure that their ICT business continuity policy:
</t>
    </r>
    <r>
      <rPr>
        <sz val="12"/>
        <color theme="1"/>
        <rFont val="Calibri (Body)"/>
      </rPr>
      <t xml:space="preserve">
(a) includes a maximum recovery time for its critical functions that is not higher than two hours. End of day procedures and payments shall be completed on the required time and day in all circumstances.
</t>
    </r>
    <r>
      <rPr>
        <sz val="12"/>
        <color theme="1"/>
        <rFont val="Calibri"/>
        <family val="2"/>
        <scheme val="minor"/>
      </rPr>
      <t>(b) takes into account external links and interdependencies within the financial infrastructures including trading venues cleared by the central counterparty, securities settlement and payment systems and credit institutions used by the centr</t>
    </r>
    <r>
      <rPr>
        <sz val="12"/>
        <color theme="1"/>
        <rFont val="Calibri (Body)"/>
      </rPr>
      <t xml:space="preserve">al counterparty or a linked central counterparty;
(c) requires that arrangements are in place to:
i. ensure continuity of their critical or important functions based on disaster scenarios. These arrangements shall at least address the availability of adequate human resources, the maximum downtime of critical functions, and fail over and recovery to a secondary site;
ii. maintain a secondary processing site capable of ensuring continuity of their critical or important functions identical to the primary site. The secondary processing site shall have a geographical risk profile which is distinct from that of the primary site;
</t>
    </r>
    <r>
      <rPr>
        <sz val="12"/>
        <color theme="1"/>
        <rFont val="Calibri"/>
        <family val="2"/>
        <scheme val="minor"/>
      </rPr>
      <t>iii. maintain or have an immediate access to a secondary business site, at least, to allow staff to ensure continuity of the service if the primary location of business is not available;
iv. consider the need for additional processing sites, in particular if the diversity of the risk profiles of the primary and secondary sites does not provide sufficient confidence  that the central counterparty’s business continuity objectives will be met in all scenarios.</t>
    </r>
  </si>
  <si>
    <r>
      <rPr>
        <b/>
        <sz val="12"/>
        <color theme="1"/>
        <rFont val="Calibri"/>
        <family val="2"/>
        <scheme val="minor"/>
      </rPr>
      <t xml:space="preserve">In addition to the requirements referred to in paragraph 1, central securities depositories shall ensure that the ICT business continuity policy:
</t>
    </r>
    <r>
      <rPr>
        <sz val="12"/>
        <color theme="1"/>
        <rFont val="Calibri"/>
        <family val="2"/>
        <scheme val="minor"/>
      </rPr>
      <t xml:space="preserve">
(a) takes into account any links and interdependencies to at least users, critical utilities and critical service providers, other central securities depositories and other market infrastructures.
(b) requires its ICT business continuity arrangements to ensure that the recovery time objective for their critical or important functions shall not be longer than two hours. </t>
    </r>
  </si>
  <si>
    <t>In addition to the requirements referred to in paragraph 1, trading venues shall ensure that its ICT business continuity arrangements allow trading can be resumed within or close to two hours of a disruptive incident and that the maximum amount of data that may be lost from any IT service of the trading venue after a disruptive incident is close to zero.</t>
  </si>
  <si>
    <t>25. Testing of the ICT business continuity plans</t>
  </si>
  <si>
    <t>Financial entities shall test the ICT business continuity plans taking into account the financial entity’s BIA and the ICT risk assessment referred to in Article 3(1) point (b) of this Regulation</t>
  </si>
  <si>
    <r>
      <rPr>
        <sz val="12"/>
        <color theme="1"/>
        <rFont val="Calibri"/>
        <family val="2"/>
        <scheme val="minor"/>
      </rPr>
      <t>Financial entities shall assess through the testing of their ICT business continuity plans whether they are able to sustain the viability of their business until critical operations are reestablished. The testing of the ICT business continuity plan shall:
(a) be performed on the basis of test scenarios that simulate potential disruption, including an adequate set of severe but plausible scenarios. The testing scenarios considered for the development of the business continuity plans shall always be included in the testing;
(b) include the testing of ICT services provided by ICT third-parties service providers, where applicable</t>
    </r>
    <r>
      <rPr>
        <sz val="12"/>
        <color theme="1"/>
        <rFont val="Calibri"/>
        <family val="2"/>
      </rPr>
      <t xml:space="preserve">. In testing the business continuity plans as regards ICT third-parties services, financial entities shall duly consider scenarios linked to insolvency or failures of the ICT-third party service provider or of political risks in the provider’s jurisdiction, where relevant;
</t>
    </r>
    <r>
      <rPr>
        <sz val="12"/>
        <color theme="1"/>
        <rFont val="Calibri"/>
        <family val="2"/>
        <scheme val="minor"/>
      </rPr>
      <t>(c) include scenarios of switchover from primary ICT infrastructure to the redundant capacity, backups and redundant facilities. The testing shall verify whether at least critical or important functions can be operated appropriately, for a sufficient period of time and whether the normal functioning may be restored;
(d) be designed to challenge the assumptions on which business continuity plans rest, including governance arrangements and crisis communication plans; 
(e) include procedures to verify the ability of the financial entities staff, of ICT thirdparty service providers, of ICT systems and ICT services to respond adequately to the scenarios defined in Article 26(2).</t>
    </r>
  </si>
  <si>
    <t>In addition to the requirements referred to in paragraph 2, for central counterparties the testing of their ICT business continuity plans shall include the involvement of clearing members, external providers and relevant institutions in the financial infrastructure with which interdependencies have been identified in its business continuity policy.</t>
  </si>
  <si>
    <t>In addition to the requirements referred to in paragraph 2, for central securities depositories the testing of their ICT business continuity plans shall include the participation of, as appropriate, users of the central securities depositories, critical utilities and critical service providers, other central securities depositories, other market infrastructures and any other institutions with which interdependencies have been identified in its business continuity policy.</t>
  </si>
  <si>
    <t>Test results shall be documented and any identified deficiencies resulting from the tests should be analysed, addressed and reported to the management body</t>
  </si>
  <si>
    <t>27. ICT response and recovery plans</t>
  </si>
  <si>
    <r>
      <rPr>
        <b/>
        <sz val="12"/>
        <color theme="1"/>
        <rFont val="Calibri"/>
        <family val="2"/>
        <scheme val="minor"/>
      </rPr>
      <t xml:space="preserve">Financial entities shall develop ICT response and recovery plans taking into account the results of the BIA. The ICT response and recovery plans shall:
</t>
    </r>
    <r>
      <rPr>
        <sz val="12"/>
        <color theme="1"/>
        <rFont val="Calibri"/>
        <family val="2"/>
        <scheme val="minor"/>
      </rPr>
      <t xml:space="preserve">
(a) specify the conditions prompting their activation and any exceptions;
(b) describe what actions shall be taken to ensure the availability, integrity, continuity and recovery of at least ICT systems and services supporting critical or important functions of the financial entities;
(c) be designed to meet the recovery objectives of the operations of the financial entities</t>
    </r>
    <r>
      <rPr>
        <sz val="12"/>
        <color theme="1"/>
        <rFont val="Calibri"/>
        <family val="2"/>
      </rPr>
      <t xml:space="preserve">;
</t>
    </r>
    <r>
      <rPr>
        <sz val="12"/>
        <color theme="1"/>
        <rFont val="Calibri"/>
        <family val="2"/>
        <scheme val="minor"/>
      </rPr>
      <t>(d) be documented and made available to the staff involved in their execution and be readily accessible in case of emergency. Financial entities shall clearly define roles and responsibilities to that extent;
(e) provide for both short-term and long-term recovery options including partial systems and recove</t>
    </r>
    <r>
      <rPr>
        <sz val="12"/>
        <color theme="1"/>
        <rFont val="Calibri"/>
        <family val="2"/>
      </rPr>
      <t xml:space="preserve">ry;
</t>
    </r>
    <r>
      <rPr>
        <sz val="12"/>
        <color theme="1"/>
        <rFont val="Calibri"/>
        <family val="2"/>
        <scheme val="minor"/>
      </rPr>
      <t>(f) lay down the objectives of the plan and the conditions to declare successful execution of the plan.</t>
    </r>
  </si>
  <si>
    <r>
      <rPr>
        <b/>
        <sz val="12"/>
        <color theme="1"/>
        <rFont val="Calibri (Body)"/>
      </rPr>
      <t xml:space="preserve">The ICT response and recovery plans shall identify relevant scenarios, including scenarios of severe business disruptions and increased likelihood of occurrence of disruption. The response and recovery plans shall develop scenarios based on current information on threats and on lessons learned from previous occurrences of business disruptions. The scenarios shall include all of the following:
</t>
    </r>
    <r>
      <rPr>
        <sz val="12"/>
        <color theme="1"/>
        <rFont val="Calibri (Body)"/>
      </rPr>
      <t xml:space="preserve">
(a) cyber-attacks and switchovers between the primary ICT infrastructure and the redundant capacity, backups and redundant facilities;
</t>
    </r>
    <r>
      <rPr>
        <sz val="12"/>
        <color theme="1"/>
        <rFont val="Calibri"/>
        <family val="2"/>
        <scheme val="minor"/>
      </rPr>
      <t>(b) scenarios in which the quality of the provision of a critical or important function deteriorates to an unacceptable level or fails, and duly considers the potential impact of the insolvency, or other failures, of any relevant ICT third-party service provider;</t>
    </r>
    <r>
      <rPr>
        <sz val="12"/>
        <color theme="1"/>
        <rFont val="Calibri (Body)"/>
      </rPr>
      <t xml:space="preserve">
(c) partial or total failure of premises, including office and business premises, and data centres;
</t>
    </r>
    <r>
      <rPr>
        <sz val="12"/>
        <color theme="1"/>
        <rFont val="Calibri"/>
        <family val="2"/>
        <scheme val="minor"/>
      </rPr>
      <t>(d) substantial failure of ICT assets or of the communication infrastructure;</t>
    </r>
    <r>
      <rPr>
        <sz val="12"/>
        <color theme="1"/>
        <rFont val="Calibri (Body)"/>
      </rPr>
      <t xml:space="preserve">
(e) the non-availability of a critical number of staff or staff members in charge of guaranteeing the continuity of operation</t>
    </r>
    <r>
      <rPr>
        <sz val="12"/>
        <color theme="1"/>
        <rFont val="Calibri"/>
        <family val="2"/>
        <scheme val="minor"/>
      </rPr>
      <t xml:space="preserve">
</t>
    </r>
    <r>
      <rPr>
        <sz val="12"/>
        <color theme="1"/>
        <rFont val="Calibri (Body)"/>
      </rPr>
      <t xml:space="preserve">(f) impact of climate change and environment degradation related events, natural disasters, pandemic, and physical attacks, including intrusions and terrorist attacks;
(g) insider attack;
(h) political and social instability, including, where relevant, in the jurisdiction from where the ICT third-party service provider provides its services and the location where the data is stored and processed;
</t>
    </r>
    <r>
      <rPr>
        <sz val="12"/>
        <color theme="1"/>
        <rFont val="Calibri"/>
        <family val="2"/>
        <scheme val="minor"/>
      </rPr>
      <t>(i) widespread power outage.</t>
    </r>
  </si>
  <si>
    <t>The ICT response and recovery plans shall consider alternative options where the primary recovery measures may not be feasible in the short term because of cost, risks, logistics or unforeseen circumstances.</t>
  </si>
  <si>
    <t>As part of the ICT response and recovery plans, financial entities shall consider and implement continuity measures to mitigate failures of ICT third-party service providers of ICT services supporting critical or important functions to the financial entity.</t>
  </si>
  <si>
    <t>Risk Management Review Template</t>
  </si>
  <si>
    <t>REPORT ON THE REVIEW OF THE ICT RISK MANAGEMENT FRAMEWORK (template)</t>
  </si>
  <si>
    <t>Introduction:</t>
  </si>
  <si>
    <r>
      <rPr>
        <b/>
        <i/>
        <sz val="12"/>
        <color theme="1"/>
        <rFont val="Calibri"/>
        <family val="2"/>
        <scheme val="minor"/>
      </rPr>
      <t>The introduction:</t>
    </r>
    <r>
      <rPr>
        <i/>
        <sz val="12"/>
        <color theme="1"/>
        <rFont val="Calibri"/>
        <family val="2"/>
        <scheme val="minor"/>
      </rPr>
      <t xml:space="preserve">
</t>
    </r>
    <r>
      <rPr>
        <i/>
        <sz val="10"/>
        <color theme="1"/>
        <rFont val="Calibri (Body)"/>
      </rPr>
      <t>- clearly identifies the financial entity, the subject of the report and describes its group structure;
- describes the context of the report in terms of the nature, scale and complexity of the financial entity's services, activities and operations, its organisation, identified critical functions, strategy, major ongoing projects or activities, relationships and its dependence on in-house and contracted ICT services and systems or the implications that a total loss or severe degradation of such systems would have in terms of critical or important functions and market efficiency;
- summarises the major changes in the ICT risk management framework since the previous report;
- provides an executive level summary of the current and near-term ICT risk profile, threat landscape, the assessed effectiveness of its controls and the security posture of the financial entity;</t>
    </r>
  </si>
  <si>
    <t>Management Approval Date:</t>
  </si>
  <si>
    <r>
      <t xml:space="preserve">The </t>
    </r>
    <r>
      <rPr>
        <b/>
        <i/>
        <sz val="12"/>
        <color theme="1"/>
        <rFont val="Calibri"/>
        <family val="2"/>
        <scheme val="minor"/>
      </rPr>
      <t>date of the approval</t>
    </r>
    <r>
      <rPr>
        <i/>
        <sz val="12"/>
        <color theme="1"/>
        <rFont val="Calibri"/>
        <family val="2"/>
        <scheme val="minor"/>
      </rPr>
      <t xml:space="preserve"> of the report by the management body of the financial entity;</t>
    </r>
  </si>
  <si>
    <t>Rational behind the Review:</t>
  </si>
  <si>
    <r>
      <rPr>
        <b/>
        <i/>
        <sz val="12"/>
        <color theme="1"/>
        <rFont val="Calibri"/>
        <family val="2"/>
        <scheme val="minor"/>
      </rPr>
      <t>Note a description of the reasons for the review, including:</t>
    </r>
    <r>
      <rPr>
        <i/>
        <sz val="12"/>
        <color theme="1"/>
        <rFont val="Calibri"/>
        <family val="2"/>
        <scheme val="minor"/>
      </rPr>
      <t xml:space="preserve">
</t>
    </r>
    <r>
      <rPr>
        <i/>
        <sz val="10"/>
        <color theme="1"/>
        <rFont val="Calibri (Body)"/>
      </rPr>
      <t>- A description of the reason for the review of the ICT risk management framework. Where the review was initiated following supervisory instructions or conclusions derived from relevant digital operational resilience testing or audit processes, the report shall contain explicit references to such documents or instructions, allowing for the identification of the reason for initiating the review. Where the review was initiated following ICT-related incidents, the report shall contain the list of all ICT-related incidents with incident root-cause analysis;</t>
    </r>
    <r>
      <rPr>
        <i/>
        <sz val="12"/>
        <color theme="1"/>
        <rFont val="Calibri"/>
        <family val="2"/>
        <scheme val="minor"/>
      </rPr>
      <t xml:space="preserve">
</t>
    </r>
  </si>
  <si>
    <t>Start Date Review Period:</t>
  </si>
  <si>
    <t>[Insert start date of the review]</t>
  </si>
  <si>
    <t>End Date Review Period:</t>
  </si>
  <si>
    <t>[Insert end date of the review]</t>
  </si>
  <si>
    <t>Responsible Function:</t>
  </si>
  <si>
    <r>
      <t xml:space="preserve">Note an indication of the </t>
    </r>
    <r>
      <rPr>
        <b/>
        <i/>
        <sz val="12"/>
        <color theme="1"/>
        <rFont val="Calibri"/>
        <family val="2"/>
        <scheme val="minor"/>
      </rPr>
      <t>function responsible</t>
    </r>
    <r>
      <rPr>
        <i/>
        <sz val="12"/>
        <color theme="1"/>
        <rFont val="Calibri"/>
        <family val="2"/>
        <scheme val="minor"/>
      </rPr>
      <t xml:space="preserve"> for the review;</t>
    </r>
  </si>
  <si>
    <t>Changes to the Framework</t>
  </si>
  <si>
    <t xml:space="preserve">Describe the major changes and improvements to the ICT risk management framework since the previous review. This description shall include an analysis of the impact of the changes on the financial entity's digital operational resilience strategy, on the financial entity's ICT internal control framework and on the financial entity's ICT risk management governance; </t>
  </si>
  <si>
    <t>Summary of Findings:</t>
  </si>
  <si>
    <r>
      <t xml:space="preserve">Note a </t>
    </r>
    <r>
      <rPr>
        <b/>
        <i/>
        <sz val="12"/>
        <color theme="1"/>
        <rFont val="Calibri"/>
        <family val="2"/>
        <scheme val="minor"/>
      </rPr>
      <t>summary</t>
    </r>
    <r>
      <rPr>
        <i/>
        <sz val="12"/>
        <color theme="1"/>
        <rFont val="Calibri"/>
        <family val="2"/>
        <scheme val="minor"/>
      </rPr>
      <t xml:space="preserve"> of the findings from the self-assessment;</t>
    </r>
  </si>
  <si>
    <t>Self-assessment Results:</t>
  </si>
  <si>
    <r>
      <t xml:space="preserve">Note the </t>
    </r>
    <r>
      <rPr>
        <b/>
        <i/>
        <sz val="12"/>
        <color theme="1"/>
        <rFont val="Calibri"/>
        <family val="2"/>
        <scheme val="minor"/>
      </rPr>
      <t>findings</t>
    </r>
    <r>
      <rPr>
        <i/>
        <sz val="12"/>
        <color theme="1"/>
        <rFont val="Calibri"/>
        <family val="2"/>
        <scheme val="minor"/>
      </rPr>
      <t xml:space="preserve"> of the severity of the weaknesses, deficiencies and gaps identified in ICT risk management framework for the review period, including a detailed analysis;</t>
    </r>
  </si>
  <si>
    <t>Identified Remedying Measures:</t>
  </si>
  <si>
    <r>
      <rPr>
        <b/>
        <i/>
        <sz val="12"/>
        <color theme="1"/>
        <rFont val="Calibri"/>
        <family val="2"/>
        <scheme val="minor"/>
      </rPr>
      <t xml:space="preserve">Describe the measures to address identified weaknesses, deficiencies and gaps, including all of the following:
</t>
    </r>
    <r>
      <rPr>
        <i/>
        <sz val="12"/>
        <color theme="1"/>
        <rFont val="Calibri"/>
        <family val="2"/>
        <scheme val="minor"/>
      </rPr>
      <t xml:space="preserve">
- </t>
    </r>
    <r>
      <rPr>
        <i/>
        <sz val="10"/>
        <color theme="1"/>
        <rFont val="Calibri (Body)"/>
      </rPr>
      <t xml:space="preserve">summary of measures taken to remediate to identified weaknesses, deficiencies and gaps;
- expected date for implementing the measures and dates related to the internal control of the implementation, including information on the state of progress of their implementation as at the date of drafting of the report, explaining, where applicable, if there is a risk that deadlines may not be respected;
- tools to be used and identification of the function responsible for carrying out the measures, detailing whether they are internal or external;
- description of the impact of the changes envisaged in the measures on the financial entity's budgetary, human and material resources, including resources dedicated to the implementation of corrective measures;
- information on the process for informing the competent authority, where appropriate;
- if the weaknesses, deficiencies or gaps identified are not subject to remedial measures, a detailed explanation of the criteria used to analyse their impact, to evaluate the related residual risk and for the acceptance of such a risk;
</t>
    </r>
  </si>
  <si>
    <t xml:space="preserve">Future Developments: </t>
  </si>
  <si>
    <t>Describe the information on planned further developments;</t>
  </si>
  <si>
    <t>Overall Conclusion:</t>
  </si>
  <si>
    <r>
      <t xml:space="preserve">Note the </t>
    </r>
    <r>
      <rPr>
        <b/>
        <i/>
        <sz val="12"/>
        <color theme="1"/>
        <rFont val="Calibri"/>
        <family val="2"/>
        <scheme val="minor"/>
      </rPr>
      <t>overall conclusions</t>
    </r>
    <r>
      <rPr>
        <i/>
        <sz val="12"/>
        <color theme="1"/>
        <rFont val="Calibri"/>
        <family val="2"/>
        <scheme val="minor"/>
      </rPr>
      <t xml:space="preserve"> on the review of the ICT risk management framework, including any further planned developments.</t>
    </r>
  </si>
  <si>
    <t>Details on Past Reviews:</t>
  </si>
  <si>
    <r>
      <rPr>
        <b/>
        <i/>
        <sz val="12"/>
        <color theme="1"/>
        <rFont val="Calibri"/>
        <family val="2"/>
        <scheme val="minor"/>
      </rPr>
      <t>Describe the information on past reviews, including:</t>
    </r>
    <r>
      <rPr>
        <i/>
        <sz val="12"/>
        <color theme="1"/>
        <rFont val="Calibri"/>
        <family val="2"/>
        <scheme val="minor"/>
      </rPr>
      <t xml:space="preserve">
</t>
    </r>
    <r>
      <rPr>
        <i/>
        <sz val="10"/>
        <color theme="1"/>
        <rFont val="Calibri (Body)"/>
      </rPr>
      <t xml:space="preserve">- list of past reviews to date;
- if applicable, state of implementation of the mitigation measures identified by the last report;
- where applicable, description of whether the proposed remedying measures in past reviews have proven ineffective or created unexpected challenges, and how they could be improved;
</t>
    </r>
  </si>
  <si>
    <t>Sources of Information</t>
  </si>
  <si>
    <r>
      <rPr>
        <b/>
        <i/>
        <sz val="12"/>
        <color theme="1"/>
        <rFont val="Calibri"/>
        <family val="2"/>
        <scheme val="minor"/>
      </rPr>
      <t>Include the sources of information used in the preparation of the report, including at least all of the following:</t>
    </r>
    <r>
      <rPr>
        <i/>
        <sz val="12"/>
        <color theme="1"/>
        <rFont val="Calibri"/>
        <family val="2"/>
        <scheme val="minor"/>
      </rPr>
      <t xml:space="preserve">
</t>
    </r>
    <r>
      <rPr>
        <i/>
        <sz val="10"/>
        <color theme="1"/>
        <rFont val="Calibri (Body)"/>
      </rPr>
      <t>-  for financial entities referred to in Article 6(6), of Regulation (EU) 2022/2554, results from internal audit;
- results from compliance assessments;
- results from digital operational resilience testing and, where applicable, advanced testing of ICT tools, systems and processes based on TLPT;
- external sources.</t>
    </r>
  </si>
  <si>
    <r>
      <rPr>
        <b/>
        <i/>
        <sz val="18"/>
        <color rgb="FFFF0000"/>
        <rFont val="Calibri (Body)"/>
      </rPr>
      <t>Final RTS</t>
    </r>
    <r>
      <rPr>
        <b/>
        <i/>
        <sz val="18"/>
        <color theme="1"/>
        <rFont val="Calibri"/>
        <family val="2"/>
        <scheme val="minor"/>
      </rPr>
      <t>: Content of the policy in relation to the contractual arrangements on the use of ICT services supporting critical or important functions provided by ICT third-party service providers</t>
    </r>
  </si>
  <si>
    <t>Policy and Contractual Requirements</t>
  </si>
  <si>
    <t>DORA requirements for selecting a IT service provider supporting critical and important functions</t>
  </si>
  <si>
    <t>1. Complexity and risk considerations</t>
  </si>
  <si>
    <r>
      <t xml:space="preserve">The policy on the use of ICT services supporting critical or important functions provided by ICT third-party service providers shall take into account, for the purpose of Articles 3 to </t>
    </r>
    <r>
      <rPr>
        <sz val="12"/>
        <color theme="1"/>
        <rFont val="Calibri (Body)"/>
      </rPr>
      <t>10</t>
    </r>
    <r>
      <rPr>
        <sz val="12"/>
        <color theme="1"/>
        <rFont val="Calibri"/>
        <family val="2"/>
        <scheme val="minor"/>
      </rPr>
      <t xml:space="preserve">, elements of increased or </t>
    </r>
    <r>
      <rPr>
        <sz val="12"/>
        <color theme="1"/>
        <rFont val="Calibri (Body)"/>
      </rPr>
      <t>reduced</t>
    </r>
    <r>
      <rPr>
        <sz val="12"/>
        <color theme="1"/>
        <rFont val="Calibri"/>
        <family val="2"/>
        <scheme val="minor"/>
      </rPr>
      <t xml:space="preserve"> complexity or risk:
</t>
    </r>
    <r>
      <rPr>
        <sz val="12"/>
        <color theme="1"/>
        <rFont val="Calibri (Body)"/>
      </rPr>
      <t>(a) the type of ICT services included in the contractual arrangement between the financial entity and the ICT-third party service provider;</t>
    </r>
    <r>
      <rPr>
        <sz val="12"/>
        <color theme="1"/>
        <rFont val="Calibri"/>
        <family val="2"/>
        <scheme val="minor"/>
      </rPr>
      <t xml:space="preserve">
(b) the location of the ICT third-party service provider or its parent company;</t>
    </r>
    <r>
      <rPr>
        <sz val="12"/>
        <color theme="1"/>
        <rFont val="Calibri (Body)"/>
      </rPr>
      <t xml:space="preserve">
(c) whether the provision of ICT services supporting critical or important functions by ICT third-party service provider is located within a Member State or in a third country, also considering the location where the ICT services are actually provided from and the location where the data is actually processed and stored.
</t>
    </r>
    <r>
      <rPr>
        <sz val="12"/>
        <color theme="1"/>
        <rFont val="Calibri"/>
        <family val="2"/>
        <scheme val="minor"/>
      </rPr>
      <t xml:space="preserve">(d) the nature of data shared with the ICT third-party service providers;
</t>
    </r>
    <r>
      <rPr>
        <sz val="12"/>
        <color theme="1"/>
        <rFont val="Calibri (Body)"/>
      </rPr>
      <t xml:space="preserve">(e) whether the ICT third-party service providers are part of the same group of the financial entity;
(f) the use of ICT third-party service providers that are authorised, registered or subject to supervision or oversight by a competent authority in a Member State or subject to the oversight framework under Section II of Chapter V of
Regulation (EU) 2022/2554 and those that are not;
</t>
    </r>
    <r>
      <rPr>
        <sz val="12"/>
        <color theme="1"/>
        <rFont val="Calibri"/>
        <family val="2"/>
        <scheme val="minor"/>
      </rPr>
      <t xml:space="preserve">(g) the use of ICT third-party service providers that are authorised, registered or subject to supervision or oversight by a supervisory authority from a third country and are subject to supervision or oversight and those that are not;
(h) the concentration in the provision of ICT services supporting critical or important functions by a single or small number of ICT third-party service providers;
(i) the transferability of the ICT service supporting a critical or important functions to another ICT third-party service provider, including as a result of technology specificities;
(j) the potential impact of disruptions on the continuity and availability of the financial entity’s activities.
</t>
    </r>
  </si>
  <si>
    <t>3. Governance arrangements regarding the policy on the use of ICT services supporting critical or important functions</t>
  </si>
  <si>
    <t>As part of the strategy on ICT third-party risk referred to in Article 28(2) of Regulation (EU) 2022/2554, and taking into account the multi-vendor strategy referred to in Article 6(9) where applicable, the management body of a financial entity shall adopt a written policy on the use of ICT services supporting critical or important functions provided by ICT third-party service providers, and ensure its implementation on an individual and, as applicable, on a sub-consolidated and consolidated basis.</t>
  </si>
  <si>
    <t xml:space="preserve">The management body shall review the policy referred to in paragraph 1 at least once a year, and update it where necessary. Changes made to the policy shall be implemented in a timely manner and as soon as it is possible within the relevant contractual arrangements. The financial entity shall document the planned timeline for the implementation. </t>
  </si>
  <si>
    <t>The policy referred to in paragraph 1 shall define or refer to a methodology for determining which ICT services support critical or important functions. The policy shall also specify when this assessment should be conducted and reviewed</t>
  </si>
  <si>
    <t xml:space="preserve">The policy referred to in paragraph 1 shall clearly assign the internal responsibilities for the approval, management, control, and documentation of relevant contractual arrangements and shall ensure that appropriate skills, experience and knowledge are maintained within the financial entity to effectively oversee the relevant contractual arrangements, including the ICT services provided under these arrangements. </t>
  </si>
  <si>
    <t>Without prejudice to the final responsibility of the financial entity to effectively oversee relevant contractual arrangements, the financial entity shall assesses that the ICT third party service provider has sufficient resources to ensure that the financial entity complies with all its legal and regulatory requirements.</t>
  </si>
  <si>
    <t>The policy referred to in paragraph 1 shall clearly identify, in accordance with Article 5(3) of Regulation (EU) 2022/2554, the role or member of senior management responsible for monitoring the relevant contractual arrangements. This policy shall define how this role or member of senior management shall cooperate with the control functions where it is not part of it and define the reporting lines to the management body, including the nature and frequency of the documents to report.</t>
  </si>
  <si>
    <t xml:space="preserve">The policy referred to in paragraph 1 shall ensure that the relevant contractual arrangements are consistent with the financial entity’s ICT risk management framework referred to in Article 6(1), the information security policy under Article 9(4), the business continuity policy under Article 11 and the requirements on incident reporting under Article 19 of Regulation (EU) 2022/2554. </t>
  </si>
  <si>
    <t xml:space="preserve">The policy referred to in paragraph 1 shall require that ICT services supporting critical or important functions provided by ICT third party service providers are subject to independent review and included in the financial entity’s audit plan. </t>
  </si>
  <si>
    <r>
      <rPr>
        <b/>
        <sz val="12"/>
        <color theme="1"/>
        <rFont val="Calibri"/>
        <family val="2"/>
        <scheme val="minor"/>
      </rPr>
      <t>The policy referred to in paragraph 1 shall explicitly specifies that the relevant contractual arrangements:</t>
    </r>
    <r>
      <rPr>
        <sz val="12"/>
        <color theme="1"/>
        <rFont val="Calibri"/>
        <family val="2"/>
        <scheme val="minor"/>
      </rPr>
      <t xml:space="preserve">
a. do not relieve the financial entity and its management body of its regulatory obligations and its responsibilities to its clients;
b. shall not hinder effective supervision of a financial entity and shall not contravene any supervisory restrictions on services and activities;
c. have provisions in place that ensure that the ICT third party service providers cooperate with the competent authorities; and
d. have provisions in place that ensure that the financial entity, its auditors, and competent authorities have effective access to data and premises relating to the use of IT services supporting critical or important functions.</t>
    </r>
  </si>
  <si>
    <t>4. Main phases of the life cycle for the use of ICT services supporting critical or important functions provided by ICT third- party service providers</t>
  </si>
  <si>
    <r>
      <rPr>
        <b/>
        <sz val="12"/>
        <color theme="1"/>
        <rFont val="Calibri"/>
        <family val="2"/>
        <scheme val="minor"/>
      </rPr>
      <t>The policy on the use of ICT services supporting critical or important functions provided by ICT third-party service providers shall specify the requirements, including principles, responsibilities and the processes for each main phase of the lifecycle of the use of such ICT services, covering at least:</t>
    </r>
    <r>
      <rPr>
        <sz val="12"/>
        <color theme="1"/>
        <rFont val="Calibri"/>
        <family val="2"/>
        <scheme val="minor"/>
      </rPr>
      <t xml:space="preserve">
(a) the responsibilities of the management body in line with Article 5(2) of Regulation (EU) 2022/2554, including its involvement, as appropriate, in the decision-making process on the use of ICT services supporting critical or important functions provided by ICT third-party service providers;
(b) the planning of contractual arrangements for the use of ICT services supportingcritical or important functions provided by ICT third-party service providers including the risk assessment, the due diligence as set out under Articles 5 and 6 of this Regulation and the approval process of new or material changes to relevant third-party contractual arrangements as set out under Article 8 (4) of this Regulation;
(c) the involvement of business units, internal controls and others relevant units in respect of contractual arrangements for the use of ICT services supporting critical or important functions provided by ICT third-party service providers;
(d) the implementation, monitoring and management of contractual arrangements as referred to in Articles 7, 8 and 9 of this Regulation for the use of ICT services supporting critical or important functions including at consolidated and subconsolidated level, where applicable;
(e) the documentation and record-keeping, taking into account the requirements on the register of information in accordance with Article 28(3) of Regulation (EU) 2022/2554;
(f) the exit strategies and termination processes as set out under Article 10 of this Regulation.</t>
    </r>
  </si>
  <si>
    <t>5. Ex-ante risk assessment</t>
  </si>
  <si>
    <t>The policy referred to in paragraph 1 shall require that, before entering into a contractual arrangement with an ICT third-party service provider a risk assessment shall be conducted at financial entity level and, where applicable, at consolidated and sub-consolidated level, taking into account all the relevant requirements under of DORA and applicable sectoral legislations and regulations. This risk assessment shall consider, in particular, the impact of the provision of ICT services supporting critical or important functions by ICT third-party service providers on the financial entity and all its risks, including operational risks, legal risks, ICT risks, reputational risks, risks to the protection of confidential or personal data, risks linked to the availability of data, risks linked to where the location of the data is processed and stored and the location of the ICT third-party service provider as well as ICT concentration risks at entity level in accordance with Article 29 of DORA.</t>
  </si>
  <si>
    <t>6. Due diligence</t>
  </si>
  <si>
    <r>
      <rPr>
        <b/>
        <sz val="12"/>
        <color theme="1"/>
        <rFont val="Calibri (Body)"/>
      </rPr>
      <t xml:space="preserve">In accordance with Article 28 (4) of DORA, the policy on the use of ICT services supporting critical or important functions provided by ICT third-party service providers shall specify an appropriate and proportionate process for selecting and assessing the prospective ICT third-party service providers taking into account whether or not the ICT third party service provider is an intragroup ICT service provider and prescribe that the financial entity assesses, before entering into a contractual arrangement, at least whether the ICT third-party service provider:
</t>
    </r>
    <r>
      <rPr>
        <sz val="12"/>
        <color theme="1"/>
        <rFont val="Calibri (Body)"/>
      </rPr>
      <t xml:space="preserve">
(a) has the business reputation, sufficient abilities, expertise and adequate financial, human and technical resources, information security standards, appropriate organisational structure, including risk management and internal controls and, if applicable, the required authorisation(s) or registration(s) to provide the ICT services supporting the critical or important function in a reliable and professional manner, the ability to monitor relevant technological developments and identify ICT security leading practices and implement them where appropriate to have an effective and sound digital operational resilience framework;
</t>
    </r>
    <r>
      <rPr>
        <sz val="12"/>
        <color theme="1"/>
        <rFont val="Calibri"/>
        <family val="2"/>
        <scheme val="minor"/>
      </rPr>
      <t>(b) uses or intends to use ICT sub-contractors to perform material part of their services;
(c) is located, processes or stores the data in a third country and if this is the case, if this practice elevates the level of operational risks, reputational risks or the risk of being affected by</t>
    </r>
    <r>
      <rPr>
        <sz val="12"/>
        <color theme="1"/>
        <rFont val="Calibri (Body)"/>
      </rPr>
      <t xml:space="preserve"> sanctions that may impact the ability of the ICT third-party service provider to provide the ICT services or the financial entity to receive those ICT services;
(d) consents to arrangements that ensure that it is effectively possible to conduct audits, including onsite, by the financial entity itself, appointed third parties, and competent authorities at the ICT service provider,
</t>
    </r>
    <r>
      <rPr>
        <sz val="12"/>
        <color theme="1"/>
        <rFont val="Calibri"/>
        <family val="2"/>
        <scheme val="minor"/>
      </rPr>
      <t>(e) acts in an ethical and socially responsible manner and adheres to human and children’s rights, applicable principles on environmental protection, and ensures appropriate working conditions including the prohibition of child labour.</t>
    </r>
  </si>
  <si>
    <t>The policy referred to in paragraph 1 shall specify the required level of assurance concerning the effectiveness of ICT third-party service providers’ risk management framework for the ICT services to be provided by ICT third-party providers to support critical or important functions. This policy shall require that the due diligence process shall include the assessment of the existence of risk mitigation and business continuity measures and how their functioning within the ICT third-party service provider is ensured.</t>
  </si>
  <si>
    <r>
      <rPr>
        <b/>
        <sz val="12"/>
        <color theme="1"/>
        <rFont val="Calibri (Body)"/>
      </rPr>
      <t>The policy referred to in paragraph 1 shall:</t>
    </r>
    <r>
      <rPr>
        <b/>
        <sz val="12"/>
        <color theme="1"/>
        <rFont val="Calibri"/>
        <family val="2"/>
        <scheme val="minor"/>
      </rPr>
      <t xml:space="preserve">
</t>
    </r>
    <r>
      <rPr>
        <sz val="12"/>
        <color theme="1"/>
        <rFont val="Calibri (Body)"/>
      </rPr>
      <t xml:space="preserve">
(a) determine the due diligence process for selecting and assessing the prospective ICT third-party service providers, including which of the following elements shall be used for the required level of assurance:
i. audits performed by the financial entity itself or on its behalf;
ii. the use by the financial entity of relevant appropriate third party certifications;
iii. the use by the financial entity of independent audit reports made on behalf of the ICT third-party service provider;
iv. the use by the financial entity of audit reports of the internal audit function of the ICT third-party provider;
v. the use by the financial entity of other relevant publicly available information.
(b) Financial entities shall consider the scope and limitations of the elements listed in paragraph 3(a) and where appropriate, more than one element shall be used. </t>
    </r>
  </si>
  <si>
    <t>7. Conflict of interests</t>
  </si>
  <si>
    <t>The policy on the use of ICT services supporting critical or important functions provided by ICT third-party service providers shall specify the appropriate measures to identify, prevent and manage actual or potential conflicts of interests arising from the use of ICT third-party service providers before entering relevant contractual arrangements and provide for an ongoing monitoring of conflicts of interests.</t>
  </si>
  <si>
    <t xml:space="preserve">Where ICT services are provided by ICT intra-group service providers, the policy referred to in paragraph 1 shall specify that decisions on conditions, including the financial conditions, for the ICT services supporting critical or important functions are taken objectively. </t>
  </si>
  <si>
    <t>8. Contractual clauses for the use of ICT services supporting critical or important functions</t>
  </si>
  <si>
    <t>The policy on the use of ICT services supporting critical or important functions provided by ICT third-party service providers shall specify that the relevant contractual arrangement shall be written and shall include all the elements set out by Article 30(2) of DORA. The policy shall also include elements regarding ICT requirements, in accordance with that Regulation, as well as other relevant European and national regulations as appropriate.</t>
  </si>
  <si>
    <t>The policy referred to in paragraph 1 shall specify that the relevant contractual arrangements shall include information access, inspection, audit, and ICT testing rights. The policy shall foresee that without prejudice to the final responsibility of the financial entity, the financial entity shall use for this purpose:
(a) its own internal audit or an appointed third party;
(b) where appropriate, pooled audits and pooled ICT testing, including threat-led penetration testing, organised jointly with other contracting financial entities or firms that use ICT services of the same ICT third-party service provider, that are performed by them and these contracting financial entities or firms or by a third party appointed by them;
(c) where appropriate, third-party certifications; 
(d) where appropriate, third-party or internal audit reports made available by the ICT third-party service provider.</t>
  </si>
  <si>
    <r>
      <rPr>
        <b/>
        <sz val="12"/>
        <color theme="1"/>
        <rFont val="Calibri (Body)"/>
      </rPr>
      <t xml:space="preserve">The policy referred to in paragraph 1 shall specify whether third-party certifications and reports as referred to in paragraph 2 (c) are adequate and sufficient to comply with their regulatory obligations and shall not rely solely on these reports over time. In this regard, the policy shall require that the financial entity shall use of the methods referred to paragraph 2 (c) only if it:
</t>
    </r>
    <r>
      <rPr>
        <sz val="12"/>
        <color theme="1"/>
        <rFont val="Calibri (Body)"/>
      </rPr>
      <t xml:space="preserve">
(a) is satisfied with the audit plan of the ICT service third-party provider for the relevant contractual arrangements;
</t>
    </r>
    <r>
      <rPr>
        <sz val="12"/>
        <color theme="1"/>
        <rFont val="Calibri"/>
        <family val="2"/>
        <scheme val="minor"/>
      </rPr>
      <t>(b) ensures that the scope of the certifications or audit reports cover the systems and key controls identified by the financial entity and the compliance with</t>
    </r>
    <r>
      <rPr>
        <sz val="12"/>
        <color theme="1"/>
        <rFont val="Calibri (Body)"/>
      </rPr>
      <t xml:space="preserve"> relevant regulatory requirements;
(c) thoroughly assesses the content of the certifications or audit reports on an ongoing basis and verify that the reports or certifications are not obsolete;
</t>
    </r>
    <r>
      <rPr>
        <sz val="12"/>
        <color theme="1"/>
        <rFont val="Calibri"/>
        <family val="2"/>
        <scheme val="minor"/>
      </rPr>
      <t>(d) ensures that key systems and controls are covered in future v</t>
    </r>
    <r>
      <rPr>
        <sz val="12"/>
        <color theme="1"/>
        <rFont val="Calibri (Body)"/>
      </rPr>
      <t xml:space="preserve">ersions of the certification or audit report;
(e) is satisfied with the aptitude of the certifying or auditing party;
</t>
    </r>
    <r>
      <rPr>
        <sz val="12"/>
        <color theme="1"/>
        <rFont val="Calibri"/>
        <family val="2"/>
        <scheme val="minor"/>
      </rPr>
      <t>(f) is satisfied that the certification</t>
    </r>
    <r>
      <rPr>
        <sz val="12"/>
        <color theme="1"/>
        <rFont val="Calibri (Body)"/>
      </rPr>
      <t>s are issued, and the audits are performed against widely recognised relevant professional standards and include a test of the operational effectiveness of the key controls in place;
(g) has the contractual right to request the expansion of the scope of the certifications or audit reports to other relevant systems and controls; whereby the number and frequency of such requests for scope modification shall be reasonable and legitimate from a risk management perspective; and
(h) retains the contractual right to perform individual and pool audits at their discretion with regard to the relevant contractual arrangements and activate them according to a predefined frequency.</t>
    </r>
  </si>
  <si>
    <t>9. Monitoring of the contractual arrangements for the use of ICT services supporting critical or important functions</t>
  </si>
  <si>
    <t>The policy on the use of ICT services supporting critical or important functions provided by ICT third-party service providers shall ensure that the relevant contractual arrangements specify the measures and key indicators to monitor, on an ongoing basis, to assess the performance of ICT third party service providers, including measures to monitor compliance with requirements regarding the confidentiality, availability, integrity and authenticity of data and information, and the compliance of the ICT thirdparty service providers with the financial entity’s relevant policies and procedures. The policy should also specify measures that apply when service level agreements are not met including, where appropriate contractual penalties.</t>
  </si>
  <si>
    <r>
      <rPr>
        <b/>
        <sz val="12"/>
        <color theme="1"/>
        <rFont val="Calibri (Body)"/>
      </rPr>
      <t xml:space="preserve">The policy shall also prescribe how the financial entity shall assess that the ICT third party service providers used for the ICT services supporting critical or important functions meets appropriate performance and quality standards in line with the contractual arrangement and the financial entity’s own policies by ensuring that:
</t>
    </r>
    <r>
      <rPr>
        <sz val="12"/>
        <color theme="1"/>
        <rFont val="Calibri (Body)"/>
      </rPr>
      <t xml:space="preserve">
(a) the ICT third-party service providers address appropriate reports on their activities and services provided to the financial entity, including periodic reports, incidents reports, service delivery reports, reports on ICT security and on business continuity measures and testing;
</t>
    </r>
    <r>
      <rPr>
        <sz val="12"/>
        <color theme="1"/>
        <rFont val="Calibri"/>
        <family val="2"/>
        <scheme val="minor"/>
      </rPr>
      <t xml:space="preserve">(b) the performance of ICT third-party service providers is assessed with key performance indicators, key control indicators, audits, self-certifications and independent reviews in line with the financial entity’s ICT risk management framework;
(c) other relevant information is received from the ICT third-party service provider;
</t>
    </r>
    <r>
      <rPr>
        <sz val="12"/>
        <color theme="1"/>
        <rFont val="Calibri (Body)"/>
      </rPr>
      <t>(d) the financial entity is notified, where appropriate, of ICT- related incidents and operational or security payment related incidents;
(e) an independent review and compliance audits with legal and regulatory requirements and policies are performed;</t>
    </r>
  </si>
  <si>
    <t>10. Exit and termination of contractual arrangements for the use of ICT service supporting critical or important functions</t>
  </si>
  <si>
    <t>Without prejudice to Article 28 (7) and (8) of Regulation (EU) 2022/2554, the policy on the use of ICT services supporting critical or important functions provided by ICT third-party service providers shall include requirements for a documented exit plan for each ICT contractual arrangement on ICT services supporting critical or important functions provided by an ICT third-party service provider and its periodic review and testing, taking into account unforeseen and persistent service interruptions, inappropriate or failed service delivery or the unexpected termination of a relevant contractual arrangement. The financial entity shall ensure that the exit plan is realistic, feasible, based on plausible scenarios and reasonable assumptions and shall have a planned implementation schedule compatible with the exit and termination terms established in the relevant contractual arrangements.</t>
  </si>
  <si>
    <r>
      <t xml:space="preserve">Final RTS: </t>
    </r>
    <r>
      <rPr>
        <b/>
        <sz val="26"/>
        <color theme="1"/>
        <rFont val="Calibri (Body)"/>
      </rPr>
      <t>DORA requirements for specifying the elements which a financial entity needs to determine and assess when subcontracting ICT services supporting critical or important functions</t>
    </r>
  </si>
  <si>
    <t>New RTS requirements</t>
  </si>
  <si>
    <r>
      <rPr>
        <b/>
        <sz val="10"/>
        <color theme="1"/>
        <rFont val="Calibri"/>
        <family val="2"/>
        <scheme val="minor"/>
      </rPr>
      <t xml:space="preserve">For the application of this Regulation, financial entities shall take into account  the size and the overall risk profile of the financial entity and the nature, scale and elements of increased or reduced complexity of its services, activities and operations, including elements relating to:  </t>
    </r>
    <r>
      <rPr>
        <sz val="10"/>
        <color theme="1"/>
        <rFont val="Calibri"/>
        <family val="2"/>
        <scheme val="minor"/>
      </rPr>
      <t xml:space="preserve">
</t>
    </r>
    <r>
      <rPr>
        <sz val="10"/>
        <color theme="1"/>
        <rFont val="Calibri (Body)"/>
      </rPr>
      <t xml:space="preserve">a) the type of ICT services supporting critical or important functions covered by the contractual arrangements between the financial entity and the ICT third-party service providers and the type of ICT services covered by the contractual arrangement between the ICT-third party service provider and its subcontractors; </t>
    </r>
    <r>
      <rPr>
        <sz val="10"/>
        <color theme="1"/>
        <rFont val="Calibri"/>
        <family val="2"/>
        <scheme val="minor"/>
      </rPr>
      <t xml:space="preserve">
b) the location of the ICT subcontractor providing ICT services supporting critical or important functions or material part thereof or its parent company; 
</t>
    </r>
    <r>
      <rPr>
        <sz val="10"/>
        <color theme="1"/>
        <rFont val="Calibri (Body)"/>
      </rPr>
      <t xml:space="preserve">c) the length of the chain of subcontractors providing ICT services supporting critical or important functions or material parts thereof used by the ICT third-party service providers; </t>
    </r>
    <r>
      <rPr>
        <sz val="10"/>
        <color theme="1"/>
        <rFont val="Calibri"/>
        <family val="2"/>
        <scheme val="minor"/>
      </rPr>
      <t xml:space="preserve">
d) the nature of data shared with the ICT subcontractors providing ICT services supporting critical or important functions or material parts thereof; 
e) whether the provision of ICT services supporting critical or important functions or material parts thereof by the subcontractors is located within a Member State or in a third country, also considering the location where the ICT services are actually provided from and the location where the data is actually processed and stored;  
f) whether the ICT subcontractors providing ICT services supporting critical or important functions or material parts thereof are part of the same group as the financial entity to which the services are provided; 
</t>
    </r>
    <r>
      <rPr>
        <sz val="10"/>
        <color theme="1"/>
        <rFont val="Calibri (Body)"/>
      </rPr>
      <t xml:space="preserve">g) the use of ICT subcontractors providing ICT services supporting critical or important functions or material parts thereof that are authorised, registered or subject to supervision or oversight by a competent authority in a Member State or subject to the oversight framework under Section II of Chapter V of Regulation (EU) 2022/2554 and those that are not; </t>
    </r>
    <r>
      <rPr>
        <sz val="10"/>
        <color theme="1"/>
        <rFont val="Calibri"/>
        <family val="2"/>
        <scheme val="minor"/>
      </rPr>
      <t xml:space="preserve">
</t>
    </r>
    <r>
      <rPr>
        <sz val="10"/>
        <color theme="1"/>
        <rFont val="Calibri (Body)"/>
      </rPr>
      <t xml:space="preserve">h) the use of ICT third-party service providers that are authorised, registered or subject to supervision or oversight by a supervisory authority from a third country and are subject to supervision or oversight and those that are not; </t>
    </r>
    <r>
      <rPr>
        <sz val="10"/>
        <color theme="1"/>
        <rFont val="Calibri"/>
        <family val="2"/>
        <scheme val="minor"/>
      </rPr>
      <t xml:space="preserve">
i) whether the provision of ICT services supporting critical or important functions or material parts thereof is concentrated to a single subonctractor of an ICT third-party service provider or a small number of such subcontractors;  
j) the impact of subcontracting of ICT services supporting critical or important functions or material parts on the transferability of the ICT service supporting a critical or important functions to another ICT third-party service provider;  
k) the potential impact of disruptions on the continuity and availability of the ICT services supporting critical or important functions provided by the ICT third-party service provider when using a subcontractor providing ICT services supporting critical or important functions or material parts thereof. </t>
    </r>
  </si>
  <si>
    <t>2. Group application</t>
  </si>
  <si>
    <t xml:space="preserve">Where this Regulation applies on a sub-consolidated or consolidated basis, the parent undertaking that is responsible for providing the consolidated or sub-consolidated financial statements for the group shall ensure that the conditions for subcontracting the use of ICT services supporting critical or important functions or material parts thereof, where permitted as referred to in Article 30(2) (a) of Regulation (EU) 2022/2554, are implemented consistently in all financial entities that are part of the group and are adequate for the effective application of this Regulation at all relevant levels. </t>
  </si>
  <si>
    <t xml:space="preserve">3. Due diligence and risk assessment regarding the use of subcontractors supporting critical or important functions </t>
  </si>
  <si>
    <r>
      <rPr>
        <b/>
        <sz val="11"/>
        <color theme="1"/>
        <rFont val="Calibri"/>
        <family val="2"/>
        <scheme val="minor"/>
      </rPr>
      <t xml:space="preserve">A financial entity shall decide before entering into an arrangement with an ICT third party service provider whether an ICT service supporting critical or important functions or material parts thereof may be subcontracted by an ICT third-party service provider only after having assessed at least: </t>
    </r>
    <r>
      <rPr>
        <sz val="11"/>
        <color theme="1"/>
        <rFont val="Calibri"/>
        <family val="2"/>
        <scheme val="minor"/>
      </rPr>
      <t xml:space="preserve">
a) that the due diligence processes implemented by the ICT third-party service provider ensure that it is able to select and assess the operational and financial abilities of potential ICT subcontractors to provide the ICT services supporting critical or important functions or material parts thereof, including by participating in digital operational resilience testing as referred to Chapter IV of Regulation (EU) 2022/2554 as required by the financial entity; 
</t>
    </r>
    <r>
      <rPr>
        <sz val="11"/>
        <color theme="1"/>
        <rFont val="Calibri (Body)"/>
      </rPr>
      <t>b) that the ICT third-party service provider is able to identify, notify and inform the financial entity of any subcontractors in the chain of subcontracting providing ICT services supporting critical or important functions or material parts thereof, and to provide all relevant information that may be necessary for the assessment</t>
    </r>
    <r>
      <rPr>
        <sz val="11"/>
        <color theme="1"/>
        <rFont val="Calibri"/>
        <family val="2"/>
        <scheme val="minor"/>
      </rPr>
      <t xml:space="preserve">;  
c) that the ICT third-party service provider ensures that the contractual arrangements with the subcontractors providing ICT services supporting critical or important functions or material parts thereof allow the financial entity to comply with its own obligations stemming from Regulation (EU) 2022/2554 and all other applicable legal and regulatory requirements, and grant the financial entity and competent and resolution authorities the same contractual rights of access, inspection and audit along the chain of subcontractors providing ICT services supporting critical or important functions as those granted by the ICT third-party service provider ; 
d) that, without prejudice to the financial entity’s final responsibility to comply with its legal and regulatory obligations, the ICT third-party service provider itself has adequate abilities, expertise, financial, human and technical resources, applies appropriate information security standards, and has an appropriate organisational structure, including risk management and internal controls, incidents reporting and responses, to monitor its subcontractors; 
e) that the financial entity has adequate abilities, expertise, financial, human and technical resources, applies appropriate information security standards, and has an appropriate organisational structure, including risk management, incident response and business continuity management and internal controls, to monitor and oversee the ICT service supporting critical or important functions or material parts thereof that has been subcontracted or, including where possible and appropriate, the subcontractors effectively underpinning the ICT service supporting critical or important functions or material part thereof directly as set out under Article 5;  
f) the impact of a possible failure of a subcontractor on the provision of ICT services supporting critical or important functions on the financial entity’s digital operational resilience and financial soundness;
g) the risks associated with the location of the potential subcontractors in relation to the ICT services supporting critical or important functions provided by the ICT third-party service provider; 
h) the ICT concentration risks at entity level in accordance with Article 29 of Regulation (EU) 2022/2554; 
i) any obstacles to the exercise of audit, inspection  and access rights by the competent authorities, resolution authorities, the financial entity, including persons appointed by them. 
</t>
    </r>
  </si>
  <si>
    <t xml:space="preserve">Financial entities that use ICT third-party service providers that subcontract ICT services supporting critical or important functions or material parts thereof shall periodically carry out the risk assessment referred to in paragraph 1) against possible changes in their business environment, including but not limited to changes in the supported business functions, in risk assessments including ICT threats, ICT concentration risks and geopolitical risks. </t>
  </si>
  <si>
    <t xml:space="preserve">In accordance with their final responsibility to comply with their legal and regulatory obligations under Regulation (EU) 2022/2554, financial entities making use of the results of the risk assessment carried out by their ICT third-party service providers on their subcontractors, for the purpose of complying with the obligations set out in this article, shall not rely exclusively on them in accordance with Article 5 (4).  </t>
  </si>
  <si>
    <t>4. Description and conditions under which ICT services supporting a critical or important function may be subcontracted</t>
  </si>
  <si>
    <r>
      <rPr>
        <b/>
        <sz val="10"/>
        <color theme="1"/>
        <rFont val="Calibri"/>
        <family val="2"/>
        <scheme val="minor"/>
      </rPr>
      <t xml:space="preserve">When describing in the written contractual arrangements the ICT services to be provided by an ICT third-party service provider in accordance with Article 30(2)(a) of Regulation (EU) 2022/2554, financial entities shall identify which ICT services supporting critical or important functions are eligible for subcontracting and under which conditions. In particular, and without prejudice to the financial entities’ final responsibilities stemming from Regulation 2022/2554, for each ICT service supporting a critical or important function or material parts thereof eligible for subcontracting, the written contractual agreement between the financial entity and the third-party service provider shall specify: </t>
    </r>
    <r>
      <rPr>
        <sz val="10"/>
        <color theme="1"/>
        <rFont val="Calibri"/>
        <family val="2"/>
        <scheme val="minor"/>
      </rPr>
      <t xml:space="preserve">
</t>
    </r>
    <r>
      <rPr>
        <sz val="10"/>
        <color theme="1"/>
        <rFont val="Calibri (Body)"/>
      </rPr>
      <t xml:space="preserve">a) that the ICT third-party service provider is responsible for the provision of the services provided by the subcontractors; </t>
    </r>
    <r>
      <rPr>
        <sz val="10"/>
        <color theme="1"/>
        <rFont val="Calibri"/>
        <family val="2"/>
        <scheme val="minor"/>
      </rPr>
      <t xml:space="preserve">
b) that the ICT third-party service provider is required to monitor all subcontracted ICT services supporting a critical or important function or material parts thereof to ensure that its contractual obligations with the financial entity are continuously met; 
c) the monitoring and reporting obligations of the ICT third-party service provider towards the financial entity regarding subcontractors of ICT third-party service providers providing ICT services supporting critical or important functions or material part thereof;
d) that the ICT third-party service provider shall assess all risks associated with the location of the current or potential subcontractors providing ICT service supporting a critical or important function or material part thereof, and its parent company and the location where the ICT service is provided from; 
e) the location of data processed or stored by the subcontractor, where relevant; 
f) that the ICT third-party service provider is required to specify in its written contractual agreement with the subcontractor providing ICT services supporting critical or important function or material part thereof the monitoring and reporting obligations of the subcontractor towards the ICT third-party service provider, and where agreed, towards the financial entity; 
g) that the ICT third-party service provider is required to ensure the continuity of the ICT services supporting critical or important functions </t>
    </r>
    <r>
      <rPr>
        <sz val="10"/>
        <color theme="1"/>
        <rFont val="Calibri (Body)"/>
      </rPr>
      <t>throughout the chain of subcontractors in case of failure by an ICT subcontractor to meet its contractual obligations, and that the written contractual agreement with the subcontractor providing the ICT services supporting critical or important functions or material parts thereof includes the requirements on business contingency plans as set out under Article 30(3)(c) of Regulation (EU) 2022/2554 and defines the service levels to be met by the ICT subcontractors in relation to these plans</t>
    </r>
    <r>
      <rPr>
        <sz val="10"/>
        <color theme="1"/>
        <rFont val="Calibri"/>
        <family val="2"/>
        <scheme val="minor"/>
      </rPr>
      <t xml:space="preserve">; 
h) that the ICT third-party service provider is required to specify in its written contractual agreement with the subcontractor providing ICT services supporting critical or important functions or material parts thereof the ICT security standards and any additional security requirements, where relevant, that shall be met by the subcontractors in line with  Article 30(3)(c) of Regulation (EU) 2022/2554; 
i) that the subcontractor is required to grant to the financial entity and relevant competent and resolution authorities the same rights of access, inspection and audit as referred to in Article 30(3)(e) of Regulation (EU) 2022/2554 as granted to the financial entity and relevant competent and resolution authorities by the ICT thirdparty service provider; 
j) that the financial entity will be notified of material changes to subcontracting arrangements in accordance with article 6; 
k) that the financial entity has termination rights in accordance with article 7 or in accordance with the circumstances set out under Article 28(7) of Regulation (EU) 2022/2554. 
</t>
    </r>
  </si>
  <si>
    <t xml:space="preserve">Changes relative to contractual agreements between the financial entity and ICT thirdparty service providers that provide an ICT service supporting critical or important functions or material parts thereof, made necessary to comply with this Regulation, shall be implemented in a timely manner and as soon as it is possible. The financial entity shall document the planned timeline for the implementation. </t>
  </si>
  <si>
    <t xml:space="preserve">5. Conditions for subcontracting relating to the chain of ICT subcontractors providing a service supporting a critical or important function by the financial entity </t>
  </si>
  <si>
    <r>
      <rPr>
        <b/>
        <sz val="12"/>
        <color theme="1"/>
        <rFont val="Calibri"/>
        <family val="2"/>
        <scheme val="minor"/>
      </rPr>
      <t>When permitting sub-contracting ICT services supporting a critical or important functions, the written contractual agreement between the financial entity and the thirdparty service provider shall provide all the following elements:</t>
    </r>
    <r>
      <rPr>
        <sz val="12"/>
        <color theme="1"/>
        <rFont val="Calibri"/>
        <family val="2"/>
        <scheme val="minor"/>
      </rPr>
      <t xml:space="preserve">  
a. that the chain of ICT subcontractors providing ICT services supporting critical or important functions shall be identified in accordance with Article 3(1)(b); 
b. that the identification of the chain remains up-to-date over time in order to allow for the financial entity to discharge its obligation to maintain and update the register of information in accordance with Article 28(3) and (9) of Regulation (EU) 2022/2554.   </t>
    </r>
  </si>
  <si>
    <r>
      <t xml:space="preserve">To maintain the financial entity’s overall responsibility for the ICT services supporting critical or important functions provided by ICT third-party service providers, including ensuring effective monitoring, the written contractual agreement between the financial entity and the ICT third-party service provider shall enable the financial entity’s effective monitoring of the contracted ICT services in accordance with Article 30(3) point (a) of Regulation (EU) 2022/2554. 
The contractual arrangements shall in particular include elements enabling the financial entity to fulfil its obligation to monitor the ICT risk that may arise in relation to its use of ICT services provided by subcontractors providing ICT services supporting critical or important functions, in particular those that effectively underpin the provision of ICT  services supporting critical or important functions or material parts thereof. 
</t>
    </r>
    <r>
      <rPr>
        <sz val="12"/>
        <color theme="1"/>
        <rFont val="Calibri (Body)"/>
      </rPr>
      <t xml:space="preserve">The monitoring referred to in the second subparagraph may, where appropriate, rely on information provided by the ICT third-party service provider.  </t>
    </r>
  </si>
  <si>
    <t xml:space="preserve">The contractual arrangements shall, in compliance with Article 4 of this Regulation, include elements enabling the financial entity to assess whether and how the potentially long or complex chain of subcontractors that provide ICT services supporting critical or important functions or material parts thereof may impact their ability to fully monitor the contracted functions and the ability of the competent authority to effectively supervise the financial entity in that respect.  </t>
  </si>
  <si>
    <t xml:space="preserve">The contractual arrangements shall include elements allowing the financial entity to obtain information from the ICT third-party service provider on contractual documentation between the ICT third-party service providers and its subcontractors providing ICT services supporting critical or important functions, and on relevant performance indicators, considering the provisions of Article 30 paragraphs 3 letter (e)  of Regulation (EU) 2022/2554, and of Article 8 paragraph 2 of 2 of the Commission Delegated Regulation (EU) 2024/1773. </t>
  </si>
  <si>
    <t xml:space="preserve">6. Material changes to subcontracting arrangements of ICT service supporting critical or important functions </t>
  </si>
  <si>
    <t xml:space="preserve">In case of any material changes to the subcontracting arrangements regarding ICT services supporting critical or important functions or material parts thereof, the financial entity shall ensure, through the ICT contractual arrangement with its ICT third-party service provider, that it is informed with a notice period sufficient to assess the impact on the risks it is or might be exposed to, as well as whether such changes might affect the ability of the ICT third-party service provider to meet its obligations under the contractual agreement as referred to under Article 4, and with regard to changes considering the elements of increased or reduced complexity listed in Article 1. </t>
  </si>
  <si>
    <t xml:space="preserve">The financial entity shall require that the ICT third-party service provider implements the material changes only after the financial entity has either approved or not objected to the changes by the end of the notice period. </t>
  </si>
  <si>
    <t xml:space="preserve">If the risk assessment referred to in paragraph 1) finds that the planned subcontracting or changes to subcontracting by the ICT third-party service provider exceeds the financial entity’s risk tolerance, the financial entity shall, before the end of the notice period: 
a) inform the ICT third-party service provider of its risk assessment results as referred to in paragraph 1), and, 
b) object to the changes and request modifications to the proposed subcontracting changes before their implementation. </t>
  </si>
  <si>
    <t>7. Termination of the contractual arrangement</t>
  </si>
  <si>
    <r>
      <rPr>
        <b/>
        <sz val="12"/>
        <color theme="1"/>
        <rFont val="Calibri"/>
        <family val="2"/>
        <scheme val="minor"/>
      </rPr>
      <t>Without prejudice to Article 28 paragraph (7) of Regulation (EU) 2022/2554, the financial entity has a right to terminate the agreement with the ICT third-party service provider in each of the following cases:</t>
    </r>
    <r>
      <rPr>
        <sz val="12"/>
        <color theme="1"/>
        <rFont val="Calibri"/>
        <family val="2"/>
        <scheme val="minor"/>
      </rPr>
      <t xml:space="preserve">
a) when the ICT third-party service provider implements material changes to subcontracting arrangements regarding the provision of ICT services supporting critical or imporant functions despite the objection and request for modifications to the changes by the financial entity referred to in Article 6; 
b) when the ICT third-party service provider implements material changes to subcontracting arrangements supporting critical or important functions before the end of the notice period without explicit approval by the financial entity, as referred to in Article 6; 
c) when the ICT third-party service provider subcontracts an ICT service supporting a critical or important function not explicitly permitted to be subcontracted by the contractual agreement.  </t>
    </r>
  </si>
  <si>
    <r>
      <t xml:space="preserve">Final RTS: </t>
    </r>
    <r>
      <rPr>
        <b/>
        <sz val="26"/>
        <color rgb="FF000000"/>
        <rFont val="Calibri"/>
        <family val="2"/>
        <scheme val="minor"/>
      </rPr>
      <t>on the content of the notification and reports for major incidents and significant cyber threats and determining the time limits for reporting major incidents</t>
    </r>
  </si>
  <si>
    <t>RTS/ITS article</t>
  </si>
  <si>
    <t xml:space="preserve">General provisions  </t>
  </si>
  <si>
    <t>Financial entities shall provide the initial notification, the intermediate report or the final report with the content as set out in this Regulation following the description and instructions as set out in the Implementing Regulation</t>
  </si>
  <si>
    <t>2. General information to be provided in the major incident notifications, intermediate and final reports</t>
  </si>
  <si>
    <r>
      <rPr>
        <b/>
        <sz val="12"/>
        <color theme="1"/>
        <rFont val="Calibri"/>
        <family val="2"/>
        <scheme val="minor"/>
      </rPr>
      <t xml:space="preserve">When submitting the initial notification, the intermediate report and the final report, financial entities shall provide the following general information: </t>
    </r>
    <r>
      <rPr>
        <sz val="12"/>
        <color theme="1"/>
        <rFont val="Calibri"/>
        <family val="2"/>
        <scheme val="minor"/>
      </rPr>
      <t xml:space="preserve">
a) the type of report as referred to in Article 19(4) of Regulation (EU)2022/2554;
b) name, LEI code of the financial entity and specify, which of the type of entities referred to in Article 2(1) of Regulation (EU)2022/2554 it is authorised or registered as; 
</t>
    </r>
    <r>
      <rPr>
        <sz val="12"/>
        <color theme="1"/>
        <rFont val="Calibri (Body)"/>
      </rPr>
      <t xml:space="preserve">c) name and identification code of the entity submitting the report for the financial entity; </t>
    </r>
    <r>
      <rPr>
        <sz val="12"/>
        <color theme="1"/>
        <rFont val="Calibri"/>
        <family val="2"/>
        <scheme val="minor"/>
      </rPr>
      <t xml:space="preserve">
d) names and LEI codes of all financial entities covered in the aggregated report, where applicable. 
e) contact details of the contact persons responsible for communicating with the competent authority; 
f) identification of the parent undertaking of the group, where applicable; 
g) reporting currency. </t>
    </r>
  </si>
  <si>
    <t xml:space="preserve">3. Content of initial notifications </t>
  </si>
  <si>
    <r>
      <rPr>
        <b/>
        <sz val="12"/>
        <color theme="1"/>
        <rFont val="Calibri"/>
        <family val="2"/>
        <scheme val="minor"/>
      </rPr>
      <t xml:space="preserve">Financial entities shall provide at least the following information about the incident in the initial notification:  </t>
    </r>
    <r>
      <rPr>
        <sz val="12"/>
        <color theme="1"/>
        <rFont val="Calibri"/>
        <family val="2"/>
        <scheme val="minor"/>
      </rPr>
      <t xml:space="preserve">
</t>
    </r>
    <r>
      <rPr>
        <sz val="12"/>
        <color theme="1"/>
        <rFont val="Calibri (Body)"/>
      </rPr>
      <t xml:space="preserve">a) incident reference code </t>
    </r>
    <r>
      <rPr>
        <sz val="12"/>
        <color theme="1"/>
        <rFont val="Calibri"/>
        <family val="2"/>
        <scheme val="minor"/>
      </rPr>
      <t xml:space="preserve">
b) date and time of detection and classification of the incident; 
c) description of the incident;  
d) classification criteria that triggered the incident report
e) members States impacted by the incident, where applicable; 
f) information on how the incident has been discovered;  
</t>
    </r>
    <r>
      <rPr>
        <sz val="12"/>
        <color theme="1"/>
        <rFont val="Calibri (Body)"/>
      </rPr>
      <t xml:space="preserve">g) information about the origin of the incident, where available; 
</t>
    </r>
    <r>
      <rPr>
        <sz val="12"/>
        <color theme="1"/>
        <rFont val="Calibri"/>
        <family val="2"/>
        <scheme val="minor"/>
      </rPr>
      <t xml:space="preserve">h) indication whether a business continuity plan has been activated;  
</t>
    </r>
    <r>
      <rPr>
        <sz val="12"/>
        <color theme="1"/>
        <rFont val="Calibri (Body)"/>
      </rPr>
      <t xml:space="preserve">i) information about the reclassification of the incident from major to non-major, where applicable; </t>
    </r>
    <r>
      <rPr>
        <sz val="12"/>
        <color theme="1"/>
        <rFont val="Calibri"/>
        <family val="2"/>
        <scheme val="minor"/>
      </rPr>
      <t xml:space="preserve"> 
j) other information, where available.</t>
    </r>
  </si>
  <si>
    <t>4. Content of intermediate reports</t>
  </si>
  <si>
    <r>
      <rPr>
        <b/>
        <sz val="12"/>
        <color theme="1"/>
        <rFont val="Calibri"/>
        <family val="2"/>
        <scheme val="minor"/>
      </rPr>
      <t xml:space="preserve">Financial entities shall provide at least the following information about the incident in the intermediate report:  </t>
    </r>
    <r>
      <rPr>
        <sz val="12"/>
        <color theme="1"/>
        <rFont val="Calibri"/>
        <family val="2"/>
        <scheme val="minor"/>
      </rPr>
      <t xml:space="preserve">
a) incident reference code provided by the competent authority, where applicable; 
b) date and time of occurrence of the incident;  
c) date and time when regular activities have been restored, where applicable;  
d) information about the classification criteria that triggered the incident report; 
e) type of the incident; 
</t>
    </r>
    <r>
      <rPr>
        <sz val="12"/>
        <color theme="1"/>
        <rFont val="Calibri (Body)"/>
      </rPr>
      <t>f) threats and techniques used by the threat actor, where applicable</t>
    </r>
    <r>
      <rPr>
        <sz val="12"/>
        <color theme="1"/>
        <rFont val="Calibri"/>
        <family val="2"/>
        <scheme val="minor"/>
      </rPr>
      <t xml:space="preserve">; 
g) affected functional areas and business processes;  
h) affected infrastructure components supporting business processes;  
</t>
    </r>
    <r>
      <rPr>
        <sz val="12"/>
        <color theme="1"/>
        <rFont val="Calibri (Body)"/>
      </rPr>
      <t xml:space="preserve">i) impact on the financial interest of clients; </t>
    </r>
    <r>
      <rPr>
        <sz val="12"/>
        <color theme="1"/>
        <rFont val="Calibri"/>
        <family val="2"/>
        <scheme val="minor"/>
      </rPr>
      <t xml:space="preserve">
j) information about reporting to other authorities; 
k) temporary actions/measures taken or planned to be taken to recover from the incident; and 
l) information on indicators of compromise, where applicable. </t>
    </r>
  </si>
  <si>
    <t>5. Content of final reports</t>
  </si>
  <si>
    <r>
      <rPr>
        <b/>
        <sz val="12"/>
        <color theme="1"/>
        <rFont val="Calibri"/>
        <family val="2"/>
        <scheme val="minor"/>
      </rPr>
      <t xml:space="preserve">Financial entities shall provide the following information about the incident in the final report: </t>
    </r>
    <r>
      <rPr>
        <sz val="12"/>
        <color theme="1"/>
        <rFont val="Calibri"/>
        <family val="2"/>
        <scheme val="minor"/>
      </rPr>
      <t xml:space="preserve">
a) information about the root causes of the incident 
b) dates and times when the incident was resolved and the root cause addressed; 
c) information on the incident resolution; 
d) information relevant for resolution authorities, where applicable; 
e) information about direct and indirect costs and losses stemming from the incident and information about financial recoveries; and 
</t>
    </r>
    <r>
      <rPr>
        <sz val="12"/>
        <color theme="1"/>
        <rFont val="Calibri (Body)"/>
      </rPr>
      <t xml:space="preserve">f) information about recurring incidents, where applicable. 
</t>
    </r>
  </si>
  <si>
    <t>6. Time limits for the initial notification and intermediate report and final reports</t>
  </si>
  <si>
    <r>
      <rPr>
        <b/>
        <sz val="12"/>
        <color theme="1"/>
        <rFont val="Calibri"/>
        <family val="2"/>
        <scheme val="minor"/>
      </rPr>
      <t xml:space="preserve">The time limits for the submission of the initial notification and the intermediate and final reports as referred to in Article 19(4)(a) to (c) of Regulation (EU)2022/2554 shall be as follows: 
</t>
    </r>
    <r>
      <rPr>
        <sz val="12"/>
        <color theme="1"/>
        <rFont val="Calibri"/>
        <family val="2"/>
        <scheme val="minor"/>
      </rPr>
      <t xml:space="preserve">
a) the initial report shall be submitted as early as possible within 4 hours from the moment of classification of the incident as major, but no later than 24 hours from the moment the financial entity has become aware of the incident;  
b) An intermediate report shall be submitted </t>
    </r>
    <r>
      <rPr>
        <sz val="12"/>
        <color theme="1"/>
        <rFont val="Calibri"/>
        <family val="2"/>
      </rPr>
      <t>the latest within 72 hours from the submission of the initial notification even where the status or the handling of the incident have not changed</t>
    </r>
    <r>
      <rPr>
        <sz val="12"/>
        <color theme="1"/>
        <rFont val="Calibri"/>
        <family val="2"/>
        <scheme val="minor"/>
      </rPr>
      <t xml:space="preserve"> as referred to in Article 19(4)(b) of Regulation (EU) 2022/2554. Financial entities shall submit without undue delay an updated intermediate report, in any case, when regular activities have been recovered.   
c) the final report shall be submitted </t>
    </r>
    <r>
      <rPr>
        <sz val="12"/>
        <color theme="1"/>
        <rFont val="Calibri"/>
        <family val="2"/>
      </rPr>
      <t>no later than one month from the submission of the latest updated intermediate report</t>
    </r>
    <r>
      <rPr>
        <sz val="12"/>
        <color theme="1"/>
        <rFont val="Calibri"/>
        <family val="2"/>
        <scheme val="minor"/>
      </rPr>
      <t xml:space="preserve">. </t>
    </r>
  </si>
  <si>
    <t xml:space="preserve">Where an incident that has not been classified as major within the 24 hours is classified as major at a later stage, the financial entity shall submit the initial notification within the four-hours after the classification of the incident. </t>
  </si>
  <si>
    <t xml:space="preserve">Where financial entities are unable to submit the initial notification, intermediate report or final report within the timelines as set out in paragraph 1, financial entities shall inform the competent authority without undue delay, but no later than the respective time limit for submission of the notification/report, and shall explain the reasons for the delay. </t>
  </si>
  <si>
    <t xml:space="preserve">Where the time limit for submission of an initial notification, intermediate report or a final report falls on a weekend day or a bank holiday in the Member State of the reporting financial entity, the financial entity may submit the initial notification, intermediate or final reports by noon of the next working day.  </t>
  </si>
  <si>
    <t xml:space="preserve">Paragraph 4 shall not apply for the submission of an initial notification and an intermediate report by credit institutions, central counterparties, operators of trading venues, and other financial entities identified as essential or important entities pursuant to national rules transposing Article 3 of Directive (EU) 2022/2555, or financial entities declared as significant or systemic by the competent authority. In this case, the financial entities shall apply the time limits set out in paragraph 1. </t>
  </si>
  <si>
    <r>
      <t xml:space="preserve">7. Content of the </t>
    </r>
    <r>
      <rPr>
        <sz val="12"/>
        <color theme="1"/>
        <rFont val="Calibri (Body)"/>
      </rPr>
      <t>voluntary</t>
    </r>
    <r>
      <rPr>
        <sz val="12"/>
        <color theme="1"/>
        <rFont val="Calibri"/>
        <family val="2"/>
        <scheme val="minor"/>
      </rPr>
      <t xml:space="preserve"> notification of significant cyber threat</t>
    </r>
  </si>
  <si>
    <r>
      <rPr>
        <b/>
        <sz val="12"/>
        <color theme="1"/>
        <rFont val="Calibri"/>
        <family val="2"/>
        <scheme val="minor"/>
      </rPr>
      <t>The content of the notification in relation to significant cyber threats in accordance with Article 19(2) of Regulation (EU) 2022/2554 shall cover:</t>
    </r>
    <r>
      <rPr>
        <sz val="12"/>
        <color theme="1"/>
        <rFont val="Calibri"/>
        <family val="2"/>
        <scheme val="minor"/>
      </rPr>
      <t xml:space="preserve"> 
a) general information about the reporting entity as set out in Article 4; 
b) date and time of detection of the significant cyber threat and any other relevant timestamps related to the threat; 
c) description of the significant cyber threat; 
d) information about the potential impact of the cyber threat on the financial entity, its clients and/or financial counterparts; 
e) the classification criteria that would have triggered a major incident report, if the cyber threat had materialised; 
f) information about the status of the cyber threat and any changes in the threat activity; 
g) description of the actions taken by the financial entity to prevent the materialisation of the significant cyber threats, where applicable; and 
h) information about notification of the cyber threat to other financial entities or authorities; 
</t>
    </r>
    <r>
      <rPr>
        <sz val="12"/>
        <color theme="1"/>
        <rFont val="Calibri (Body)"/>
      </rPr>
      <t xml:space="preserve">i) information on indicators of compromise, where applicable; and  
j) other relevant information, where available. 
</t>
    </r>
  </si>
  <si>
    <r>
      <t>Implement controls to prevent and detect unauthorized network connections. Establish and maintain a secure configuration baseline for all network components, following vendor instructions, industry standards, and best practices. Ensure Confidentiality, Integrity, and Availability (CIA) of data during network transmission. Prevent and detect data leakage, and secure data transfer with external parties. Implement measures to secure network traffic between internal networks and the internet/external connections. Apply encryption for all communication protocols over corporate, public, domestic, thirdparty, and wireless networks, based on data classification and risk assessments. 
Regularly review roles and responsibilities for defining, implementing, approving, changing, and reviewing firewall rules and connection filters.</t>
    </r>
    <r>
      <rPr>
        <strike/>
        <sz val="12"/>
        <rFont val="Aptos"/>
        <family val="2"/>
      </rPr>
      <t xml:space="preserve">
</t>
    </r>
    <r>
      <rPr>
        <sz val="12"/>
        <rFont val="Aptos"/>
        <family val="2"/>
      </rPr>
      <t xml:space="preserve">
</t>
    </r>
    <r>
      <rPr>
        <sz val="12"/>
        <color theme="1"/>
        <rFont val="Aptos"/>
        <family val="2"/>
      </rPr>
      <t>Financial entities shall perform the review of firewall rules and connections filters on a regular basis according to the classification and overall risk profile of ICT systems involved. For the ICT systems supporting critical or important functions, the financial entities shall verify the adequacy of the existing firewall rules and connection filters at least every six months.</t>
    </r>
  </si>
  <si>
    <t xml:space="preserve">Digital Operational Resilience Strategy </t>
  </si>
  <si>
    <t>Knowledge of the Management Body</t>
  </si>
  <si>
    <t>Disclaimer</t>
  </si>
  <si>
    <t xml:space="preserve">The NOREA DORA in Control Framework is a practical tool designed to support organizations in their journey toward compliance with the Digital Operational Resilience Act (DORA). While this framework offers valuable guidance, it is important to note that the legal requirements set out in the DORA itself remain leading.
</t>
  </si>
  <si>
    <t>Threat-led Penetration Testing (TLPT)</t>
  </si>
  <si>
    <t>Advised Maturity:</t>
  </si>
  <si>
    <r>
      <t xml:space="preserve">Gedefinieerd (opzet bestaan en werking) – De opzet van de beheersmaatregel is gedocumenteerd en wordt op gestructureerde en geformaliseerde wijze uitgevoerd. De vereiste effectiviteit van de beheersmaatregel is aantoonbaar en wordt getoetst. Daar waar nodig wordt de beheersmaatregel verbeterd.  </t>
    </r>
    <r>
      <rPr>
        <b/>
        <sz val="11"/>
        <color rgb="FFFF0000"/>
        <rFont val="Calibri"/>
        <family val="2"/>
      </rPr>
      <t>*Dit is het geadviseerde niveau om aantoonbaar compliant te zijn aan DORA.</t>
    </r>
  </si>
  <si>
    <r>
      <t xml:space="preserve">Defined (design existence and operation) - The design of the control measure is documented and implemented in a structured and formalized manner. The required effectiveness of the control measure can be demonstrated and is tested. Where necessary, the control measure is improved. </t>
    </r>
    <r>
      <rPr>
        <b/>
        <sz val="11"/>
        <color rgb="FFFF0000"/>
        <rFont val="Calibri"/>
        <family val="2"/>
      </rPr>
      <t>*This is the advised level to be demonstrably compliant with DORA.</t>
    </r>
  </si>
  <si>
    <t>Final version (after DORA taskforce review and NOREA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</si>
</sst>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2">
    <font>
      <sz val="12"/>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4"/>
      <color theme="0"/>
      <name val="Calibri"/>
      <family val="2"/>
      <scheme val="minor"/>
    </font>
    <font>
      <sz val="8"/>
      <name val="Calibri"/>
      <family val="2"/>
      <scheme val="minor"/>
    </font>
    <font>
      <sz val="12"/>
      <color rgb="FF000000"/>
      <name val="Calibri"/>
      <family val="2"/>
      <scheme val="minor"/>
    </font>
    <font>
      <sz val="12"/>
      <color theme="1"/>
      <name val="Calibri"/>
      <family val="2"/>
      <scheme val="minor"/>
    </font>
    <font>
      <b/>
      <sz val="12"/>
      <color rgb="FF000000"/>
      <name val="Calibri"/>
      <family val="2"/>
    </font>
    <font>
      <sz val="12"/>
      <color theme="0"/>
      <name val="Calibri"/>
      <family val="2"/>
      <scheme val="minor"/>
    </font>
    <font>
      <b/>
      <sz val="16"/>
      <color theme="0"/>
      <name val="Calibri"/>
      <family val="2"/>
      <scheme val="minor"/>
    </font>
    <font>
      <b/>
      <sz val="16"/>
      <color theme="1"/>
      <name val="Calibri"/>
      <family val="2"/>
      <scheme val="minor"/>
    </font>
    <font>
      <b/>
      <sz val="16"/>
      <color rgb="FF000000"/>
      <name val="Calibri"/>
      <family val="2"/>
    </font>
    <font>
      <b/>
      <sz val="11"/>
      <color rgb="FF000000"/>
      <name val="Calibri"/>
      <family val="2"/>
    </font>
    <font>
      <sz val="16"/>
      <color theme="1"/>
      <name val="Calibri"/>
      <family val="2"/>
      <scheme val="minor"/>
    </font>
    <font>
      <b/>
      <sz val="11"/>
      <color rgb="FFFF0000"/>
      <name val="Calibri"/>
      <family val="2"/>
    </font>
    <font>
      <b/>
      <sz val="22"/>
      <color theme="0"/>
      <name val="Calibri"/>
      <family val="2"/>
      <scheme val="minor"/>
    </font>
    <font>
      <b/>
      <sz val="18"/>
      <color theme="1"/>
      <name val="Calibri"/>
      <family val="2"/>
      <scheme val="minor"/>
    </font>
    <font>
      <sz val="12"/>
      <color theme="1"/>
      <name val="Calibri (Body)"/>
    </font>
    <font>
      <b/>
      <sz val="20"/>
      <color theme="0"/>
      <name val="Calibri"/>
      <family val="2"/>
      <scheme val="minor"/>
    </font>
    <font>
      <b/>
      <sz val="26"/>
      <color theme="0"/>
      <name val="Calibri (Body)"/>
    </font>
    <font>
      <sz val="12"/>
      <color rgb="FF1BF3F8"/>
      <name val="Calibri (Body)"/>
    </font>
    <font>
      <sz val="12"/>
      <color theme="1"/>
      <name val="Calibri"/>
      <family val="2"/>
    </font>
    <font>
      <b/>
      <i/>
      <sz val="12"/>
      <color theme="1"/>
      <name val="Calibri"/>
      <family val="2"/>
      <scheme val="minor"/>
    </font>
    <font>
      <b/>
      <i/>
      <sz val="16"/>
      <color theme="1"/>
      <name val="Calibri"/>
      <family val="2"/>
      <scheme val="minor"/>
    </font>
    <font>
      <b/>
      <i/>
      <sz val="18"/>
      <color theme="1"/>
      <name val="Calibri"/>
      <family val="2"/>
      <scheme val="minor"/>
    </font>
    <font>
      <b/>
      <i/>
      <sz val="22"/>
      <color theme="1"/>
      <name val="Calibri"/>
      <family val="2"/>
      <scheme val="minor"/>
    </font>
    <font>
      <b/>
      <i/>
      <sz val="22"/>
      <color rgb="FFFF0000"/>
      <name val="Calibri (Body)"/>
    </font>
    <font>
      <sz val="14"/>
      <color theme="1"/>
      <name val="Calibri"/>
      <family val="2"/>
      <scheme val="minor"/>
    </font>
    <font>
      <b/>
      <i/>
      <sz val="18"/>
      <color rgb="FFFF0000"/>
      <name val="Calibri (Body)"/>
    </font>
    <font>
      <i/>
      <sz val="12"/>
      <color theme="1"/>
      <name val="Calibri"/>
      <family val="2"/>
      <scheme val="minor"/>
    </font>
    <font>
      <i/>
      <sz val="10"/>
      <color theme="1"/>
      <name val="Calibri (Body)"/>
    </font>
    <font>
      <sz val="14"/>
      <color rgb="FFFF9900"/>
      <name val="Calibri (Body)"/>
    </font>
    <font>
      <sz val="10"/>
      <color rgb="FF000000"/>
      <name val="Times New Roman"/>
      <family val="1"/>
    </font>
    <font>
      <b/>
      <sz val="12"/>
      <color theme="1"/>
      <name val="Calibri (Body)"/>
    </font>
    <font>
      <sz val="10"/>
      <color theme="1"/>
      <name val="Calibri"/>
      <family val="2"/>
      <scheme val="minor"/>
    </font>
    <font>
      <sz val="8"/>
      <color theme="1"/>
      <name val="Calibri"/>
      <family val="2"/>
      <scheme val="minor"/>
    </font>
    <font>
      <b/>
      <sz val="14"/>
      <color theme="0"/>
      <name val="Calibri"/>
      <family val="2"/>
    </font>
    <font>
      <sz val="11"/>
      <color rgb="FF000000"/>
      <name val="Calibri"/>
      <family val="2"/>
    </font>
    <font>
      <b/>
      <sz val="36"/>
      <color theme="0"/>
      <name val="Calibri"/>
      <family val="2"/>
      <scheme val="minor"/>
    </font>
    <font>
      <sz val="11"/>
      <color theme="0"/>
      <name val="Calibri"/>
      <family val="2"/>
      <scheme val="minor"/>
    </font>
    <font>
      <i/>
      <sz val="12"/>
      <color theme="0"/>
      <name val="Calibri"/>
      <family val="2"/>
      <scheme val="minor"/>
    </font>
    <font>
      <b/>
      <sz val="11"/>
      <color rgb="FF000000"/>
      <name val="Calibri"/>
      <family val="2"/>
      <scheme val="minor"/>
    </font>
    <font>
      <sz val="11"/>
      <color rgb="FF000000"/>
      <name val="Calibri"/>
      <family val="2"/>
      <scheme val="minor"/>
    </font>
    <font>
      <b/>
      <sz val="11"/>
      <color theme="1"/>
      <name val="Calibri"/>
      <family val="2"/>
      <scheme val="minor"/>
    </font>
    <font>
      <b/>
      <sz val="10"/>
      <color theme="1"/>
      <name val="Calibri"/>
      <family val="2"/>
      <scheme val="minor"/>
    </font>
    <font>
      <b/>
      <sz val="26"/>
      <color rgb="FFFF0000"/>
      <name val="Calibri"/>
      <family val="2"/>
      <scheme val="minor"/>
    </font>
    <font>
      <b/>
      <sz val="26"/>
      <color theme="1"/>
      <name val="Calibri (Body)"/>
    </font>
    <font>
      <b/>
      <sz val="12"/>
      <color rgb="FF000000"/>
      <name val="Aptos"/>
      <family val="2"/>
    </font>
    <font>
      <sz val="12"/>
      <color rgb="FF000000"/>
      <name val="Aptos"/>
      <family val="2"/>
    </font>
    <font>
      <sz val="12"/>
      <color rgb="FF00B050"/>
      <name val="Aptos"/>
      <family val="2"/>
    </font>
    <font>
      <b/>
      <sz val="12"/>
      <color rgb="FF3E70CA"/>
      <name val="Aptos"/>
      <family val="2"/>
    </font>
    <font>
      <b/>
      <sz val="14"/>
      <color theme="0"/>
      <name val="Aptos"/>
      <family val="2"/>
    </font>
    <font>
      <b/>
      <sz val="14"/>
      <color theme="1"/>
      <name val="Aptos"/>
      <family val="2"/>
    </font>
    <font>
      <b/>
      <sz val="12"/>
      <color rgb="FFFFFFFF"/>
      <name val="Aptos"/>
      <family val="2"/>
    </font>
    <font>
      <sz val="12"/>
      <color theme="1"/>
      <name val="Aptos"/>
      <family val="2"/>
    </font>
    <font>
      <b/>
      <sz val="12"/>
      <color theme="1"/>
      <name val="Aptos"/>
      <family val="2"/>
    </font>
    <font>
      <strike/>
      <sz val="12"/>
      <color rgb="FFFF0000"/>
      <name val="Aptos"/>
      <family val="2"/>
    </font>
    <font>
      <b/>
      <sz val="12"/>
      <color rgb="FFFF0000"/>
      <name val="Aptos"/>
      <family val="2"/>
    </font>
    <font>
      <sz val="12"/>
      <color rgb="FF3E70CA"/>
      <name val="Aptos"/>
      <family val="2"/>
    </font>
    <font>
      <sz val="9"/>
      <color rgb="FF3E70CA"/>
      <name val="Aptos"/>
      <family val="2"/>
    </font>
    <font>
      <sz val="12"/>
      <name val="Aptos"/>
      <family val="2"/>
    </font>
    <font>
      <b/>
      <sz val="12"/>
      <name val="Aptos"/>
      <family val="2"/>
    </font>
    <font>
      <sz val="12"/>
      <name val="Calibri"/>
      <family val="2"/>
      <scheme val="minor"/>
    </font>
    <font>
      <sz val="12"/>
      <name val="Calibri (Body)"/>
    </font>
    <font>
      <b/>
      <sz val="26"/>
      <color rgb="FF000000"/>
      <name val="Calibri"/>
      <family val="2"/>
      <scheme val="minor"/>
    </font>
    <font>
      <sz val="10"/>
      <color theme="1"/>
      <name val="Calibri (Body)"/>
    </font>
    <font>
      <sz val="11"/>
      <color theme="1"/>
      <name val="Calibri (Body)"/>
    </font>
    <font>
      <b/>
      <sz val="12"/>
      <color theme="0"/>
      <name val="Aptos"/>
      <family val="2"/>
    </font>
    <font>
      <strike/>
      <sz val="12"/>
      <name val="Aptos"/>
      <family val="2"/>
    </font>
  </fonts>
  <fills count="35">
    <fill>
      <patternFill patternType="none"/>
    </fill>
    <fill>
      <patternFill patternType="gray125"/>
    </fill>
    <fill>
      <patternFill patternType="solid">
        <fgColor rgb="FF2C2483"/>
        <bgColor indexed="64"/>
      </patternFill>
    </fill>
    <fill>
      <patternFill patternType="solid">
        <fgColor rgb="FFFF9900"/>
        <bgColor indexed="64"/>
      </patternFill>
    </fill>
    <fill>
      <patternFill patternType="solid">
        <fgColor rgb="FF1C80EC"/>
        <bgColor indexed="64"/>
      </patternFill>
    </fill>
    <fill>
      <patternFill patternType="solid">
        <fgColor theme="4" tint="0.39997558519241921"/>
        <bgColor indexed="64"/>
      </patternFill>
    </fill>
    <fill>
      <patternFill patternType="solid">
        <fgColor rgb="FF203764"/>
        <bgColor rgb="FF000000"/>
      </patternFill>
    </fill>
    <fill>
      <patternFill patternType="solid">
        <fgColor rgb="FF305496"/>
        <bgColor rgb="FF000000"/>
      </patternFill>
    </fill>
    <fill>
      <patternFill patternType="solid">
        <fgColor rgb="FF8EA9DB"/>
        <bgColor rgb="FF000000"/>
      </patternFill>
    </fill>
    <fill>
      <patternFill patternType="solid">
        <fgColor rgb="FFB4C6E7"/>
        <bgColor rgb="FF000000"/>
      </patternFill>
    </fill>
    <fill>
      <patternFill patternType="solid">
        <fgColor rgb="FFD9E1F2"/>
        <bgColor rgb="FF000000"/>
      </patternFill>
    </fill>
    <fill>
      <patternFill patternType="solid">
        <fgColor rgb="FFACB9CA"/>
        <bgColor rgb="FF000000"/>
      </patternFill>
    </fill>
    <fill>
      <patternFill patternType="solid">
        <fgColor rgb="FF8497B0"/>
        <bgColor rgb="FF000000"/>
      </patternFill>
    </fill>
    <fill>
      <patternFill patternType="solid">
        <fgColor rgb="FF333F4F"/>
        <bgColor rgb="FF000000"/>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
      <patternFill patternType="solid">
        <fgColor theme="2" tint="-0.499984740745262"/>
        <bgColor indexed="64"/>
      </patternFill>
    </fill>
    <fill>
      <patternFill patternType="solid">
        <fgColor rgb="FF292929"/>
        <bgColor indexed="64"/>
      </patternFill>
    </fill>
    <fill>
      <patternFill patternType="solid">
        <fgColor theme="4" tint="0.79998168889431442"/>
        <bgColor indexed="64"/>
      </patternFill>
    </fill>
    <fill>
      <patternFill patternType="solid">
        <fgColor rgb="FF2D59A8"/>
        <bgColor indexed="64"/>
      </patternFill>
    </fill>
    <fill>
      <patternFill patternType="solid">
        <fgColor rgb="FF1B80ED"/>
        <bgColor indexed="64"/>
      </patternFill>
    </fill>
    <fill>
      <patternFill patternType="solid">
        <fgColor theme="5" tint="0.59999389629810485"/>
        <bgColor indexed="64"/>
      </patternFill>
    </fill>
    <fill>
      <patternFill patternType="solid">
        <fgColor theme="1"/>
        <bgColor rgb="FF808080"/>
      </patternFill>
    </fill>
    <fill>
      <patternFill patternType="solid">
        <fgColor theme="7"/>
        <bgColor indexed="64"/>
      </patternFill>
    </fill>
    <fill>
      <patternFill patternType="solid">
        <fgColor rgb="FF28368D"/>
        <bgColor indexed="64"/>
      </patternFill>
    </fill>
    <fill>
      <patternFill patternType="solid">
        <fgColor rgb="FF092545"/>
        <bgColor rgb="FF000000"/>
      </patternFill>
    </fill>
    <fill>
      <patternFill patternType="solid">
        <fgColor rgb="FF0C335D"/>
        <bgColor rgb="FF000000"/>
      </patternFill>
    </fill>
    <fill>
      <patternFill patternType="solid">
        <fgColor rgb="FF124C8E"/>
        <bgColor rgb="FF000000"/>
      </patternFill>
    </fill>
    <fill>
      <patternFill patternType="solid">
        <fgColor rgb="FF1766BE"/>
        <bgColor rgb="FF000000"/>
      </patternFill>
    </fill>
    <fill>
      <patternFill patternType="solid">
        <fgColor rgb="FF1A72D4"/>
        <bgColor rgb="FF000000"/>
      </patternFill>
    </fill>
    <fill>
      <patternFill patternType="solid">
        <fgColor rgb="FF4B99F1"/>
        <bgColor rgb="FF000000"/>
      </patternFill>
    </fill>
    <fill>
      <patternFill patternType="solid">
        <fgColor rgb="FF85B9F5"/>
        <bgColor rgb="FF000000"/>
      </patternFill>
    </fill>
    <fill>
      <patternFill patternType="solid">
        <fgColor rgb="FFA5CCF8"/>
        <bgColor rgb="FF000000"/>
      </patternFill>
    </fill>
    <fill>
      <patternFill patternType="solid">
        <fgColor rgb="FFC60C3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5" fillId="0" borderId="0"/>
    <xf numFmtId="0" fontId="5" fillId="0" borderId="0"/>
    <xf numFmtId="0" fontId="35" fillId="0" borderId="0"/>
    <xf numFmtId="0" fontId="9" fillId="0" borderId="0"/>
    <xf numFmtId="9" fontId="9" fillId="0" borderId="0" applyFont="0" applyFill="0" applyBorder="0" applyAlignment="0" applyProtection="0"/>
  </cellStyleXfs>
  <cellXfs count="184">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4" fillId="3" borderId="0" xfId="0" applyFont="1" applyFill="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6" fillId="4"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xf>
    <xf numFmtId="0" fontId="8"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12" fillId="14"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14" fillId="3"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3" fillId="3" borderId="1" xfId="0" applyFont="1" applyFill="1" applyBorder="1" applyAlignment="1">
      <alignment vertical="center"/>
    </xf>
    <xf numFmtId="0" fontId="0" fillId="0" borderId="1" xfId="0" applyBorder="1" applyAlignment="1">
      <alignment horizontal="center" vertical="center" wrapText="1"/>
    </xf>
    <xf numFmtId="0" fontId="5" fillId="15" borderId="0" xfId="2" applyFill="1"/>
    <xf numFmtId="0" fontId="0" fillId="18" borderId="0" xfId="0" applyFill="1"/>
    <xf numFmtId="0" fontId="3" fillId="18" borderId="5" xfId="0" applyFont="1" applyFill="1" applyBorder="1" applyAlignment="1">
      <alignment vertical="center" wrapText="1"/>
    </xf>
    <xf numFmtId="0" fontId="3" fillId="18" borderId="7" xfId="0" applyFont="1" applyFill="1" applyBorder="1" applyAlignment="1">
      <alignment vertical="center" wrapText="1"/>
    </xf>
    <xf numFmtId="0" fontId="11" fillId="18" borderId="5" xfId="0" applyFont="1" applyFill="1" applyBorder="1" applyAlignment="1">
      <alignment horizontal="center" vertical="center"/>
    </xf>
    <xf numFmtId="0" fontId="11" fillId="18" borderId="7" xfId="0" applyFont="1" applyFill="1" applyBorder="1" applyAlignment="1">
      <alignment horizontal="center" vertical="center"/>
    </xf>
    <xf numFmtId="0" fontId="3" fillId="18" borderId="5"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0" fillId="0" borderId="0" xfId="0" applyAlignment="1">
      <alignment horizontal="center" wrapText="1"/>
    </xf>
    <xf numFmtId="164" fontId="3" fillId="18" borderId="5" xfId="0" applyNumberFormat="1" applyFont="1" applyFill="1" applyBorder="1" applyAlignment="1">
      <alignment horizontal="center" vertical="center" wrapText="1"/>
    </xf>
    <xf numFmtId="164" fontId="3" fillId="18" borderId="7" xfId="0" applyNumberFormat="1"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xf>
    <xf numFmtId="164" fontId="11" fillId="18" borderId="5" xfId="0" applyNumberFormat="1" applyFont="1" applyFill="1" applyBorder="1" applyAlignment="1">
      <alignment horizontal="center" vertical="center"/>
    </xf>
    <xf numFmtId="2" fontId="3" fillId="18" borderId="5" xfId="0" applyNumberFormat="1" applyFont="1" applyFill="1" applyBorder="1" applyAlignment="1">
      <alignment horizontal="center" vertical="center" wrapText="1"/>
    </xf>
    <xf numFmtId="2" fontId="3" fillId="18" borderId="7" xfId="0" applyNumberFormat="1" applyFont="1" applyFill="1" applyBorder="1" applyAlignment="1">
      <alignment horizontal="center" vertical="center" wrapText="1"/>
    </xf>
    <xf numFmtId="0" fontId="0" fillId="18" borderId="0" xfId="0" applyFill="1" applyAlignment="1">
      <alignment vertical="center"/>
    </xf>
    <xf numFmtId="14" fontId="11" fillId="18" borderId="5" xfId="0" applyNumberFormat="1" applyFont="1" applyFill="1" applyBorder="1" applyAlignment="1">
      <alignment horizontal="center" vertical="center"/>
    </xf>
    <xf numFmtId="0" fontId="3" fillId="21" borderId="5" xfId="0" applyFont="1" applyFill="1" applyBorder="1" applyAlignment="1">
      <alignment horizontal="center" vertical="center"/>
    </xf>
    <xf numFmtId="0" fontId="4" fillId="0" borderId="0" xfId="0" applyFont="1" applyAlignment="1">
      <alignment horizontal="center" vertical="center" wrapText="1"/>
    </xf>
    <xf numFmtId="0" fontId="24"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0" xfId="0" applyAlignment="1">
      <alignment vertical="top" wrapText="1"/>
    </xf>
    <xf numFmtId="0" fontId="4" fillId="22"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top"/>
    </xf>
    <xf numFmtId="0" fontId="26" fillId="0" borderId="0" xfId="0" applyFont="1" applyAlignment="1">
      <alignment vertical="top"/>
    </xf>
    <xf numFmtId="0" fontId="27" fillId="0" borderId="0" xfId="0" applyFont="1" applyAlignment="1">
      <alignment vertical="top"/>
    </xf>
    <xf numFmtId="0" fontId="28" fillId="0" borderId="0" xfId="0" applyFont="1" applyAlignment="1">
      <alignment vertical="top"/>
    </xf>
    <xf numFmtId="0" fontId="27" fillId="0" borderId="0" xfId="0" applyFont="1" applyAlignment="1">
      <alignment vertical="top" wrapText="1"/>
    </xf>
    <xf numFmtId="0" fontId="20" fillId="0" borderId="1" xfId="0" applyFont="1" applyBorder="1" applyAlignment="1">
      <alignment horizontal="left" vertical="center" wrapText="1"/>
    </xf>
    <xf numFmtId="0" fontId="30" fillId="0" borderId="0" xfId="0" applyFont="1" applyAlignment="1">
      <alignment vertical="center"/>
    </xf>
    <xf numFmtId="0" fontId="4" fillId="22" borderId="1" xfId="0" applyFont="1" applyFill="1" applyBorder="1" applyAlignment="1">
      <alignment vertical="top"/>
    </xf>
    <xf numFmtId="0" fontId="32" fillId="0" borderId="1" xfId="0" applyFont="1" applyBorder="1" applyAlignment="1">
      <alignment vertical="top" wrapText="1"/>
    </xf>
    <xf numFmtId="0" fontId="32" fillId="0" borderId="1" xfId="0" applyFont="1" applyBorder="1"/>
    <xf numFmtId="0" fontId="32" fillId="0" borderId="1" xfId="0" applyFont="1" applyBorder="1" applyAlignment="1">
      <alignment wrapText="1"/>
    </xf>
    <xf numFmtId="0" fontId="0" fillId="0" borderId="3" xfId="0" applyBorder="1" applyAlignment="1">
      <alignment vertical="center" wrapText="1"/>
    </xf>
    <xf numFmtId="0" fontId="0" fillId="0" borderId="3" xfId="0" applyBorder="1" applyAlignment="1">
      <alignment horizontal="center" vertical="center" wrapText="1"/>
    </xf>
    <xf numFmtId="0" fontId="20" fillId="0" borderId="1" xfId="0" applyFont="1" applyBorder="1" applyAlignment="1">
      <alignment vertical="center" wrapText="1"/>
    </xf>
    <xf numFmtId="1" fontId="12" fillId="23" borderId="1" xfId="0" applyNumberFormat="1" applyFont="1" applyFill="1" applyBorder="1" applyAlignment="1" applyProtection="1">
      <alignment horizontal="left" vertical="center"/>
      <protection locked="0"/>
    </xf>
    <xf numFmtId="0" fontId="0" fillId="0" borderId="0" xfId="0" applyAlignment="1">
      <alignment vertical="center"/>
    </xf>
    <xf numFmtId="0" fontId="4" fillId="24" borderId="1" xfId="0" applyFont="1" applyFill="1" applyBorder="1" applyAlignment="1">
      <alignment horizontal="left" vertical="center"/>
    </xf>
    <xf numFmtId="0" fontId="0" fillId="0" borderId="1" xfId="0" applyBorder="1" applyAlignment="1">
      <alignment horizontal="left" vertical="center"/>
    </xf>
    <xf numFmtId="0" fontId="0" fillId="14" borderId="1" xfId="0" applyFill="1" applyBorder="1" applyAlignment="1">
      <alignment horizontal="left" vertical="center"/>
    </xf>
    <xf numFmtId="0" fontId="0" fillId="14" borderId="1" xfId="0" applyFill="1" applyBorder="1" applyAlignment="1">
      <alignment vertical="center"/>
    </xf>
    <xf numFmtId="0" fontId="4" fillId="0" borderId="1" xfId="0" applyFont="1" applyBorder="1" applyAlignment="1">
      <alignment horizontal="left" vertical="center"/>
    </xf>
    <xf numFmtId="0" fontId="4" fillId="14" borderId="1" xfId="0" applyFont="1" applyFill="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1" fontId="12" fillId="23" borderId="1" xfId="0" applyNumberFormat="1" applyFont="1" applyFill="1" applyBorder="1" applyAlignment="1" applyProtection="1">
      <alignment horizontal="left" vertical="center" wrapText="1"/>
      <protection locked="0"/>
    </xf>
    <xf numFmtId="0" fontId="0" fillId="14" borderId="1" xfId="0" applyFill="1" applyBorder="1" applyAlignment="1">
      <alignment vertical="center" wrapText="1"/>
    </xf>
    <xf numFmtId="0" fontId="0" fillId="0" borderId="1" xfId="0" applyBorder="1" applyAlignment="1">
      <alignment wrapText="1"/>
    </xf>
    <xf numFmtId="0" fontId="38" fillId="0" borderId="1" xfId="0" applyFont="1" applyBorder="1" applyAlignment="1">
      <alignment vertical="center" wrapText="1"/>
    </xf>
    <xf numFmtId="0" fontId="39" fillId="25" borderId="11" xfId="2" applyFont="1" applyFill="1" applyBorder="1" applyAlignment="1">
      <alignment horizontal="center" vertical="center"/>
    </xf>
    <xf numFmtId="0" fontId="15" fillId="16" borderId="11" xfId="2" applyFont="1" applyFill="1" applyBorder="1" applyAlignment="1">
      <alignment horizontal="center" vertical="center" wrapText="1"/>
    </xf>
    <xf numFmtId="0" fontId="15" fillId="16" borderId="11" xfId="2" applyFont="1" applyFill="1" applyBorder="1" applyAlignment="1">
      <alignment horizontal="center" vertical="center"/>
    </xf>
    <xf numFmtId="0" fontId="17" fillId="16" borderId="11" xfId="2" applyFont="1" applyFill="1" applyBorder="1" applyAlignment="1">
      <alignment horizontal="center" vertical="center" wrapText="1"/>
    </xf>
    <xf numFmtId="0" fontId="39" fillId="25" borderId="11" xfId="2" applyFont="1" applyFill="1" applyBorder="1" applyAlignment="1">
      <alignment vertical="center"/>
    </xf>
    <xf numFmtId="0" fontId="39" fillId="25" borderId="11" xfId="2" applyFont="1" applyFill="1" applyBorder="1" applyAlignment="1">
      <alignment vertical="center" wrapText="1"/>
    </xf>
    <xf numFmtId="0" fontId="40" fillId="16" borderId="11" xfId="2" applyFont="1" applyFill="1" applyBorder="1" applyAlignment="1">
      <alignment horizontal="left" vertical="center" wrapText="1"/>
    </xf>
    <xf numFmtId="0" fontId="5" fillId="15" borderId="11" xfId="2" applyFill="1" applyBorder="1" applyAlignment="1">
      <alignment vertical="center" wrapText="1"/>
    </xf>
    <xf numFmtId="0" fontId="15" fillId="16" borderId="4" xfId="2" applyFont="1" applyFill="1" applyBorder="1" applyAlignment="1">
      <alignment horizontal="center" vertical="center"/>
    </xf>
    <xf numFmtId="0" fontId="17" fillId="16" borderId="4" xfId="2" applyFont="1" applyFill="1" applyBorder="1" applyAlignment="1">
      <alignment horizontal="center" vertical="center"/>
    </xf>
    <xf numFmtId="0" fontId="39" fillId="25" borderId="13" xfId="2" applyFont="1" applyFill="1" applyBorder="1" applyAlignment="1">
      <alignment vertical="center"/>
    </xf>
    <xf numFmtId="0" fontId="9" fillId="0" borderId="0" xfId="4"/>
    <xf numFmtId="0" fontId="32" fillId="0" borderId="0" xfId="4" applyFont="1" applyAlignment="1">
      <alignment vertical="center" wrapText="1"/>
    </xf>
    <xf numFmtId="0" fontId="4" fillId="0" borderId="0" xfId="4" applyFont="1" applyAlignment="1">
      <alignment horizontal="left" vertical="center"/>
    </xf>
    <xf numFmtId="0" fontId="9" fillId="0" borderId="0" xfId="4" applyAlignment="1">
      <alignment horizontal="center"/>
    </xf>
    <xf numFmtId="0" fontId="32" fillId="0" borderId="1" xfId="4" applyFont="1" applyBorder="1" applyAlignment="1">
      <alignment vertical="center" wrapText="1"/>
    </xf>
    <xf numFmtId="0" fontId="4" fillId="0" borderId="1" xfId="4" applyFont="1" applyBorder="1" applyAlignment="1">
      <alignment horizontal="left" vertical="center" wrapText="1"/>
    </xf>
    <xf numFmtId="0" fontId="9" fillId="0" borderId="1" xfId="4" applyBorder="1" applyAlignment="1">
      <alignment horizontal="center" vertical="center" wrapText="1"/>
    </xf>
    <xf numFmtId="0" fontId="4" fillId="0" borderId="1" xfId="4" applyFont="1" applyBorder="1" applyAlignment="1">
      <alignment horizontal="left" vertical="center"/>
    </xf>
    <xf numFmtId="0" fontId="20" fillId="0" borderId="1" xfId="4" applyFont="1" applyBorder="1" applyAlignment="1">
      <alignment horizontal="center" vertical="center" wrapText="1"/>
    </xf>
    <xf numFmtId="0" fontId="6" fillId="25" borderId="1" xfId="4" applyFont="1" applyFill="1" applyBorder="1" applyAlignment="1">
      <alignment horizontal="left" vertical="center" wrapText="1"/>
    </xf>
    <xf numFmtId="0" fontId="6" fillId="4" borderId="1" xfId="4" applyFont="1" applyFill="1" applyBorder="1" applyAlignment="1">
      <alignment horizontal="left" vertical="center" wrapText="1"/>
    </xf>
    <xf numFmtId="9" fontId="11" fillId="0" borderId="0" xfId="5" applyFont="1" applyAlignment="1">
      <alignment horizontal="center"/>
    </xf>
    <xf numFmtId="0" fontId="11" fillId="0" borderId="0" xfId="4" applyFont="1" applyAlignment="1">
      <alignment horizontal="left"/>
    </xf>
    <xf numFmtId="0" fontId="11" fillId="0" borderId="0" xfId="4" applyFont="1" applyAlignment="1">
      <alignment horizontal="center"/>
    </xf>
    <xf numFmtId="0" fontId="11" fillId="0" borderId="0" xfId="4" applyFont="1"/>
    <xf numFmtId="0" fontId="43" fillId="0" borderId="0" xfId="4" applyFont="1" applyAlignment="1">
      <alignment vertical="center" wrapText="1"/>
    </xf>
    <xf numFmtId="0" fontId="3" fillId="0" borderId="0" xfId="4" applyFont="1" applyAlignment="1">
      <alignment horizontal="left" vertical="center"/>
    </xf>
    <xf numFmtId="0" fontId="42" fillId="0" borderId="0" xfId="4" applyFont="1"/>
    <xf numFmtId="9" fontId="42" fillId="0" borderId="0" xfId="5" applyFont="1"/>
    <xf numFmtId="0" fontId="45" fillId="15" borderId="11" xfId="2" applyFont="1" applyFill="1" applyBorder="1" applyAlignment="1">
      <alignment vertical="center" wrapText="1"/>
    </xf>
    <xf numFmtId="0" fontId="45" fillId="15" borderId="12" xfId="2" applyFont="1" applyFill="1" applyBorder="1" applyAlignment="1">
      <alignment vertical="center" wrapText="1"/>
    </xf>
    <xf numFmtId="0" fontId="37" fillId="0" borderId="1" xfId="0" applyFont="1" applyBorder="1" applyAlignment="1">
      <alignment vertical="center" wrapText="1"/>
    </xf>
    <xf numFmtId="0" fontId="48" fillId="0" borderId="0" xfId="0" applyFont="1"/>
    <xf numFmtId="0" fontId="0" fillId="0" borderId="0" xfId="0" applyAlignment="1">
      <alignment horizontal="left"/>
    </xf>
    <xf numFmtId="0" fontId="16" fillId="3" borderId="1" xfId="0" applyFont="1" applyFill="1" applyBorder="1" applyAlignment="1">
      <alignment horizontal="left" vertical="center"/>
    </xf>
    <xf numFmtId="0" fontId="54" fillId="4" borderId="1" xfId="0" applyFont="1" applyFill="1" applyBorder="1" applyAlignment="1">
      <alignment horizontal="left" vertical="top" wrapText="1"/>
    </xf>
    <xf numFmtId="0" fontId="55" fillId="3" borderId="1" xfId="0" applyFont="1" applyFill="1" applyBorder="1" applyAlignment="1">
      <alignment horizontal="center" vertical="top" wrapText="1"/>
    </xf>
    <xf numFmtId="0" fontId="55" fillId="19" borderId="1" xfId="0" applyFont="1" applyFill="1" applyBorder="1" applyAlignment="1">
      <alignment horizontal="center" vertical="top" wrapText="1"/>
    </xf>
    <xf numFmtId="0" fontId="55" fillId="5" borderId="1" xfId="0" applyFont="1" applyFill="1" applyBorder="1" applyAlignment="1">
      <alignment horizontal="center" vertical="top" wrapText="1"/>
    </xf>
    <xf numFmtId="0" fontId="54" fillId="20" borderId="1" xfId="0" applyFont="1" applyFill="1" applyBorder="1" applyAlignment="1">
      <alignment horizontal="center" vertical="top" wrapText="1"/>
    </xf>
    <xf numFmtId="0" fontId="54" fillId="2" borderId="1" xfId="0" applyFont="1" applyFill="1" applyBorder="1" applyAlignment="1">
      <alignment horizontal="center" vertical="top" wrapText="1"/>
    </xf>
    <xf numFmtId="0" fontId="54" fillId="21" borderId="1" xfId="0" applyFont="1" applyFill="1" applyBorder="1" applyAlignment="1">
      <alignment horizontal="center" vertical="top" wrapText="1"/>
    </xf>
    <xf numFmtId="0" fontId="54" fillId="17" borderId="1" xfId="0" applyFont="1" applyFill="1" applyBorder="1" applyAlignment="1">
      <alignment horizontal="center" vertical="top" wrapText="1"/>
    </xf>
    <xf numFmtId="0" fontId="56" fillId="6" borderId="1" xfId="0" applyFont="1" applyFill="1" applyBorder="1" applyAlignment="1">
      <alignment vertical="top" wrapText="1"/>
    </xf>
    <xf numFmtId="0" fontId="58" fillId="0" borderId="1" xfId="0" applyFont="1" applyBorder="1" applyAlignment="1">
      <alignment horizontal="left" vertical="top" wrapText="1"/>
    </xf>
    <xf numFmtId="0" fontId="50" fillId="0" borderId="1" xfId="0" applyFont="1" applyBorder="1" applyAlignment="1">
      <alignment horizontal="left" vertical="top" wrapText="1"/>
    </xf>
    <xf numFmtId="0" fontId="57" fillId="0" borderId="1" xfId="0" applyFont="1" applyBorder="1" applyAlignment="1">
      <alignment horizontal="center" vertical="top"/>
    </xf>
    <xf numFmtId="0" fontId="57" fillId="0" borderId="1" xfId="0" applyFont="1" applyBorder="1" applyAlignment="1">
      <alignment horizontal="center" vertical="top" wrapText="1"/>
    </xf>
    <xf numFmtId="0" fontId="56" fillId="7" borderId="1" xfId="0" applyFont="1" applyFill="1" applyBorder="1" applyAlignment="1">
      <alignment vertical="top" wrapText="1"/>
    </xf>
    <xf numFmtId="0" fontId="56" fillId="8" borderId="1" xfId="0" applyFont="1" applyFill="1" applyBorder="1" applyAlignment="1">
      <alignment vertical="top" wrapText="1"/>
    </xf>
    <xf numFmtId="0" fontId="50" fillId="9" borderId="1" xfId="0" applyFont="1" applyFill="1" applyBorder="1" applyAlignment="1">
      <alignment vertical="top" wrapText="1"/>
    </xf>
    <xf numFmtId="0" fontId="50" fillId="10" borderId="1" xfId="0" applyFont="1" applyFill="1" applyBorder="1" applyAlignment="1">
      <alignment vertical="top" wrapText="1"/>
    </xf>
    <xf numFmtId="0" fontId="50" fillId="11" borderId="1" xfId="0" applyFont="1" applyFill="1" applyBorder="1" applyAlignment="1">
      <alignment vertical="top" wrapText="1"/>
    </xf>
    <xf numFmtId="0" fontId="50" fillId="12" borderId="1" xfId="0" applyFont="1" applyFill="1" applyBorder="1" applyAlignment="1">
      <alignment vertical="top" wrapText="1"/>
    </xf>
    <xf numFmtId="0" fontId="56" fillId="13" borderId="1" xfId="0" applyFont="1" applyFill="1" applyBorder="1" applyAlignment="1">
      <alignment vertical="top" wrapText="1"/>
    </xf>
    <xf numFmtId="0" fontId="57" fillId="0" borderId="1" xfId="0" applyFont="1" applyBorder="1" applyAlignment="1">
      <alignment horizontal="left" vertical="top" wrapText="1"/>
    </xf>
    <xf numFmtId="0" fontId="6" fillId="4" borderId="2" xfId="0" applyFont="1" applyFill="1" applyBorder="1" applyAlignment="1">
      <alignment horizontal="center" vertical="center" wrapText="1"/>
    </xf>
    <xf numFmtId="0" fontId="51" fillId="0" borderId="1" xfId="0" applyFont="1" applyBorder="1" applyAlignment="1">
      <alignment horizontal="left" vertical="top" wrapText="1"/>
    </xf>
    <xf numFmtId="0" fontId="51" fillId="0" borderId="1" xfId="0" applyFont="1" applyBorder="1" applyAlignment="1">
      <alignment horizontal="center" vertical="top"/>
    </xf>
    <xf numFmtId="0" fontId="6" fillId="21" borderId="1" xfId="0" applyFont="1" applyFill="1" applyBorder="1" applyAlignment="1">
      <alignment horizontal="center" vertical="center" wrapText="1"/>
    </xf>
    <xf numFmtId="0" fontId="50" fillId="15" borderId="1" xfId="0" applyFont="1" applyFill="1" applyBorder="1" applyAlignment="1">
      <alignment horizontal="left" vertical="top" wrapText="1"/>
    </xf>
    <xf numFmtId="0" fontId="58" fillId="15" borderId="1" xfId="0" applyFont="1" applyFill="1" applyBorder="1" applyAlignment="1">
      <alignment horizontal="left" vertical="top" wrapText="1"/>
    </xf>
    <xf numFmtId="0" fontId="64" fillId="15" borderId="1" xfId="0" applyFont="1" applyFill="1" applyBorder="1" applyAlignment="1">
      <alignment horizontal="left" vertical="top" wrapText="1"/>
    </xf>
    <xf numFmtId="0" fontId="63" fillId="0" borderId="1" xfId="0" applyFont="1" applyBorder="1" applyAlignment="1">
      <alignment horizontal="left" vertical="top" wrapText="1"/>
    </xf>
    <xf numFmtId="0" fontId="51" fillId="0" borderId="1" xfId="0" applyFont="1" applyBorder="1" applyAlignment="1">
      <alignment horizontal="center" vertical="top" wrapText="1"/>
    </xf>
    <xf numFmtId="0" fontId="8"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11" fillId="18" borderId="5" xfId="0" applyFont="1" applyFill="1" applyBorder="1" applyAlignment="1">
      <alignment horizontal="center" vertical="center" wrapText="1"/>
    </xf>
    <xf numFmtId="0" fontId="0" fillId="0" borderId="2" xfId="0" applyBorder="1" applyAlignment="1">
      <alignment vertical="center" wrapText="1"/>
    </xf>
    <xf numFmtId="0" fontId="10" fillId="0" borderId="3" xfId="0" applyFont="1" applyBorder="1" applyAlignment="1">
      <alignment horizontal="left" vertical="center" wrapText="1"/>
    </xf>
    <xf numFmtId="0" fontId="64" fillId="0" borderId="1" xfId="0" applyFont="1" applyBorder="1" applyAlignment="1">
      <alignment horizontal="left" vertical="top" wrapText="1"/>
    </xf>
    <xf numFmtId="0" fontId="56" fillId="26" borderId="1" xfId="0" applyFont="1" applyFill="1" applyBorder="1" applyAlignment="1">
      <alignment vertical="top" wrapText="1"/>
    </xf>
    <xf numFmtId="0" fontId="56" fillId="27" borderId="1" xfId="0" applyFont="1" applyFill="1" applyBorder="1" applyAlignment="1">
      <alignment vertical="top" wrapText="1"/>
    </xf>
    <xf numFmtId="0" fontId="56" fillId="28" borderId="1" xfId="0" applyFont="1" applyFill="1" applyBorder="1" applyAlignment="1">
      <alignment vertical="top" wrapText="1"/>
    </xf>
    <xf numFmtId="0" fontId="70" fillId="29" borderId="1" xfId="0" applyFont="1" applyFill="1" applyBorder="1" applyAlignment="1">
      <alignment vertical="top" wrapText="1"/>
    </xf>
    <xf numFmtId="0" fontId="70" fillId="30" borderId="1" xfId="0" applyFont="1" applyFill="1" applyBorder="1" applyAlignment="1">
      <alignment vertical="top" wrapText="1"/>
    </xf>
    <xf numFmtId="0" fontId="70" fillId="31" borderId="1" xfId="0" applyFont="1" applyFill="1" applyBorder="1" applyAlignment="1">
      <alignment vertical="top" wrapText="1"/>
    </xf>
    <xf numFmtId="0" fontId="70" fillId="32" borderId="1" xfId="0" applyFont="1" applyFill="1" applyBorder="1" applyAlignment="1">
      <alignment vertical="top" wrapText="1"/>
    </xf>
    <xf numFmtId="0" fontId="56" fillId="33" borderId="1" xfId="0" applyFont="1" applyFill="1" applyBorder="1" applyAlignment="1">
      <alignment vertical="top" wrapText="1"/>
    </xf>
    <xf numFmtId="0" fontId="54" fillId="34" borderId="1" xfId="0" applyFont="1" applyFill="1" applyBorder="1" applyAlignment="1">
      <alignment horizontal="left" vertical="top" wrapText="1"/>
    </xf>
    <xf numFmtId="0" fontId="2" fillId="0" borderId="0" xfId="4" applyFont="1"/>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21" fillId="21" borderId="5" xfId="0" applyFont="1" applyFill="1" applyBorder="1" applyAlignment="1">
      <alignment horizontal="center" vertical="center" wrapText="1"/>
    </xf>
    <xf numFmtId="0" fontId="21" fillId="21" borderId="5" xfId="0" applyFont="1" applyFill="1" applyBorder="1" applyAlignment="1">
      <alignment horizontal="center" vertical="center"/>
    </xf>
    <xf numFmtId="0" fontId="11" fillId="18" borderId="5" xfId="0" applyFont="1" applyFill="1" applyBorder="1" applyAlignment="1">
      <alignment horizontal="left" vertical="center" wrapText="1"/>
    </xf>
    <xf numFmtId="0" fontId="21" fillId="21" borderId="5" xfId="0" applyFont="1" applyFill="1" applyBorder="1" applyAlignment="1">
      <alignment horizontal="left" vertical="center"/>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9" fillId="25" borderId="11" xfId="2" applyFont="1" applyFill="1" applyBorder="1" applyAlignment="1">
      <alignment horizontal="center" vertical="center"/>
    </xf>
    <xf numFmtId="0" fontId="57" fillId="0" borderId="1" xfId="0" applyFont="1" applyBorder="1" applyAlignment="1">
      <alignment horizontal="left" vertical="top" wrapText="1"/>
    </xf>
    <xf numFmtId="0" fontId="57" fillId="0" borderId="1" xfId="0" applyFont="1" applyBorder="1" applyAlignment="1">
      <alignment vertical="top" wrapText="1"/>
    </xf>
    <xf numFmtId="0" fontId="57" fillId="0" borderId="10" xfId="0" applyFont="1" applyBorder="1" applyAlignment="1">
      <alignment horizontal="left" vertical="top" wrapText="1"/>
    </xf>
    <xf numFmtId="0" fontId="57" fillId="0" borderId="15" xfId="0" applyFont="1" applyBorder="1" applyAlignment="1">
      <alignment horizontal="left" vertical="top" wrapText="1"/>
    </xf>
    <xf numFmtId="0" fontId="57" fillId="0" borderId="14" xfId="0" applyFont="1" applyBorder="1" applyAlignment="1">
      <alignment horizontal="left" vertical="top" wrapText="1"/>
    </xf>
    <xf numFmtId="0" fontId="41" fillId="25" borderId="1" xfId="0" applyFont="1" applyFill="1" applyBorder="1" applyAlignment="1">
      <alignment horizontal="left" vertical="center"/>
    </xf>
    <xf numFmtId="0" fontId="13" fillId="3" borderId="1" xfId="0" applyFont="1" applyFill="1" applyBorder="1" applyAlignment="1">
      <alignment vertical="center" wrapText="1"/>
    </xf>
    <xf numFmtId="0" fontId="19" fillId="3" borderId="1" xfId="0" applyFont="1" applyFill="1" applyBorder="1" applyAlignment="1">
      <alignment horizontal="left"/>
    </xf>
    <xf numFmtId="0" fontId="19" fillId="3" borderId="1" xfId="0" applyFont="1" applyFill="1" applyBorder="1" applyAlignment="1">
      <alignment horizontal="center" vertical="center"/>
    </xf>
  </cellXfs>
  <cellStyles count="6">
    <cellStyle name="Normal" xfId="0" builtinId="0"/>
    <cellStyle name="Normal 2" xfId="2" xr:uid="{14415A4C-C38A-A04E-B717-1400B347B337}"/>
    <cellStyle name="Normal 2 2" xfId="4" xr:uid="{9605DC5A-97CA-7942-9229-6C3B9148243B}"/>
    <cellStyle name="Normal 3" xfId="3" xr:uid="{CFB05B0E-E18B-B24B-A12F-4408107A54EF}"/>
    <cellStyle name="Per cent 2" xfId="5" xr:uid="{46989506-63CE-A848-A839-B196485D32F6}"/>
    <cellStyle name="Standaard 2" xfId="1" xr:uid="{354889CD-D43F-0441-A7CB-27A5A5DE1026}"/>
  </cellStyles>
  <dxfs count="9">
    <dxf>
      <font>
        <b/>
        <i val="0"/>
        <condense val="0"/>
        <extend val="0"/>
        <color rgb="FF000000"/>
      </font>
      <fill>
        <patternFill patternType="solid">
          <fgColor rgb="FFFFFFCC"/>
          <bgColor rgb="FFFFFF99"/>
        </patternFill>
      </fill>
    </dxf>
    <dxf>
      <font>
        <b/>
        <i val="0"/>
        <condense val="0"/>
        <extend val="0"/>
        <color rgb="FFFFFFFF"/>
      </font>
      <fill>
        <patternFill patternType="solid">
          <fgColor rgb="FF800000"/>
          <bgColor rgb="FF800000"/>
        </patternFill>
      </fill>
    </dxf>
    <dxf>
      <font>
        <b/>
        <i val="0"/>
        <condense val="0"/>
        <extend val="0"/>
        <color rgb="FFFFFFFF"/>
      </font>
      <fill>
        <patternFill patternType="solid">
          <fgColor rgb="FF008080"/>
          <bgColor rgb="FF33996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font>
    </dxf>
    <dxf>
      <font>
        <color rgb="FFFF0000"/>
      </font>
    </dxf>
    <dxf>
      <font>
        <color rgb="FF00FA00"/>
      </font>
    </dxf>
  </dxfs>
  <tableStyles count="0" defaultTableStyle="TableStyleMedium2" defaultPivotStyle="PivotStyleLight16"/>
  <colors>
    <mruColors>
      <color rgb="FFC60C30"/>
      <color rgb="FF1B80ED"/>
      <color rgb="FFDAE3F3"/>
      <color rgb="FFCBEDFB"/>
      <color rgb="FF3E70CA"/>
      <color rgb="FF942092"/>
      <color rgb="FFFF9900"/>
      <color rgb="FF28368D"/>
      <color rgb="FF2C2483"/>
      <color rgb="FF294F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DORA in Control Status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'DORA in Control Dashboard'!$B$79</c:f>
              <c:strCache>
                <c:ptCount val="1"/>
                <c:pt idx="0">
                  <c:v>Minimal DORA Maturity</c:v>
                </c:pt>
              </c:strCache>
            </c:strRef>
          </c:tx>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5400000" scaled="1"/>
              <a:tileRect/>
            </a:gra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Dashboard'!$C$79:$J$79</c:f>
              <c:numCache>
                <c:formatCode>0.000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4-A259-459D-8B5E-6DC79DE848CF}"/>
            </c:ext>
          </c:extLst>
        </c:ser>
        <c:ser>
          <c:idx val="1"/>
          <c:order val="1"/>
          <c:tx>
            <c:strRef>
              <c:f>'DORA in Control Dashboard'!$B$80</c:f>
              <c:strCache>
                <c:ptCount val="1"/>
                <c:pt idx="0">
                  <c:v>Q1 Maturity</c:v>
                </c:pt>
              </c:strCache>
            </c:strRef>
          </c:tx>
          <c:spPr>
            <a:solidFill>
              <a:schemeClr val="accent1">
                <a:lumMod val="20000"/>
                <a:lumOff val="80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Dashboard'!$C$80:$J$80</c:f>
              <c:numCache>
                <c:formatCode>0.000</c:formatCode>
                <c:ptCount val="8"/>
                <c:pt idx="0">
                  <c:v>1.5</c:v>
                </c:pt>
                <c:pt idx="1">
                  <c:v>1.5454545454545454</c:v>
                </c:pt>
                <c:pt idx="2">
                  <c:v>2</c:v>
                </c:pt>
                <c:pt idx="3">
                  <c:v>1.8</c:v>
                </c:pt>
                <c:pt idx="4">
                  <c:v>2.1666666666666665</c:v>
                </c:pt>
                <c:pt idx="5">
                  <c:v>2.1578947368421053</c:v>
                </c:pt>
                <c:pt idx="6">
                  <c:v>1</c:v>
                </c:pt>
                <c:pt idx="7">
                  <c:v>2.1666666666666665</c:v>
                </c:pt>
              </c:numCache>
            </c:numRef>
          </c:val>
          <c:extLst>
            <c:ext xmlns:c16="http://schemas.microsoft.com/office/drawing/2014/chart" uri="{C3380CC4-5D6E-409C-BE32-E72D297353CC}">
              <c16:uniqueId val="{00000010-FAC6-B643-A163-79E275ED35BA}"/>
            </c:ext>
          </c:extLst>
        </c:ser>
        <c:ser>
          <c:idx val="2"/>
          <c:order val="2"/>
          <c:tx>
            <c:strRef>
              <c:f>'DORA in Control Dashboard'!$B$81</c:f>
              <c:strCache>
                <c:ptCount val="1"/>
                <c:pt idx="0">
                  <c:v>Q2 Maturity</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Dashboard'!$C$81:$J$81</c:f>
              <c:numCache>
                <c:formatCode>0.000</c:formatCode>
                <c:ptCount val="8"/>
                <c:pt idx="0">
                  <c:v>1.8333333333333333</c:v>
                </c:pt>
                <c:pt idx="1">
                  <c:v>3.0909090909090908</c:v>
                </c:pt>
                <c:pt idx="2">
                  <c:v>3.125</c:v>
                </c:pt>
                <c:pt idx="3">
                  <c:v>3</c:v>
                </c:pt>
                <c:pt idx="4">
                  <c:v>2.3333333333333335</c:v>
                </c:pt>
                <c:pt idx="5">
                  <c:v>2.3157894736842106</c:v>
                </c:pt>
                <c:pt idx="6">
                  <c:v>2.4</c:v>
                </c:pt>
                <c:pt idx="7">
                  <c:v>2.875</c:v>
                </c:pt>
              </c:numCache>
            </c:numRef>
          </c:val>
          <c:extLst>
            <c:ext xmlns:c16="http://schemas.microsoft.com/office/drawing/2014/chart" uri="{C3380CC4-5D6E-409C-BE32-E72D297353CC}">
              <c16:uniqueId val="{00000011-FAC6-B643-A163-79E275ED35BA}"/>
            </c:ext>
          </c:extLst>
        </c:ser>
        <c:ser>
          <c:idx val="3"/>
          <c:order val="3"/>
          <c:tx>
            <c:strRef>
              <c:f>'DORA in Control Dashboard'!$B$82</c:f>
              <c:strCache>
                <c:ptCount val="1"/>
                <c:pt idx="0">
                  <c:v>Q3 Maturity</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Dashboard'!$C$82:$J$82</c:f>
              <c:numCache>
                <c:formatCode>0.000</c:formatCode>
                <c:ptCount val="8"/>
                <c:pt idx="0">
                  <c:v>2.5</c:v>
                </c:pt>
                <c:pt idx="1">
                  <c:v>3.6363636363636362</c:v>
                </c:pt>
                <c:pt idx="2">
                  <c:v>3.625</c:v>
                </c:pt>
                <c:pt idx="3">
                  <c:v>3</c:v>
                </c:pt>
                <c:pt idx="4">
                  <c:v>2.5</c:v>
                </c:pt>
                <c:pt idx="5">
                  <c:v>2.3157894736842106</c:v>
                </c:pt>
                <c:pt idx="6">
                  <c:v>2.4</c:v>
                </c:pt>
                <c:pt idx="7">
                  <c:v>3.0416666666666665</c:v>
                </c:pt>
              </c:numCache>
            </c:numRef>
          </c:val>
          <c:extLst>
            <c:ext xmlns:c16="http://schemas.microsoft.com/office/drawing/2014/chart" uri="{C3380CC4-5D6E-409C-BE32-E72D297353CC}">
              <c16:uniqueId val="{00000012-FAC6-B643-A163-79E275ED35BA}"/>
            </c:ext>
          </c:extLst>
        </c:ser>
        <c:ser>
          <c:idx val="4"/>
          <c:order val="4"/>
          <c:tx>
            <c:strRef>
              <c:f>'DORA in Control Dashboard'!$B$83</c:f>
              <c:strCache>
                <c:ptCount val="1"/>
                <c:pt idx="0">
                  <c:v>Q4 Maturity</c:v>
                </c:pt>
              </c:strCache>
            </c:strRef>
          </c:tx>
          <c:spPr>
            <a:solidFill>
              <a:srgbClr val="2C2483"/>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Dashboard'!$C$83:$J$83</c:f>
              <c:numCache>
                <c:formatCode>0.000</c:formatCode>
                <c:ptCount val="8"/>
                <c:pt idx="0">
                  <c:v>4.1111111111111107</c:v>
                </c:pt>
                <c:pt idx="1">
                  <c:v>4.6363636363636367</c:v>
                </c:pt>
                <c:pt idx="2">
                  <c:v>4.25</c:v>
                </c:pt>
                <c:pt idx="3">
                  <c:v>3</c:v>
                </c:pt>
                <c:pt idx="4">
                  <c:v>2.8333333333333335</c:v>
                </c:pt>
                <c:pt idx="5">
                  <c:v>3.4736842105263159</c:v>
                </c:pt>
                <c:pt idx="6">
                  <c:v>4</c:v>
                </c:pt>
                <c:pt idx="7">
                  <c:v>3.8333333333333335</c:v>
                </c:pt>
              </c:numCache>
            </c:numRef>
          </c:val>
          <c:extLst>
            <c:ext xmlns:c16="http://schemas.microsoft.com/office/drawing/2014/chart" uri="{C3380CC4-5D6E-409C-BE32-E72D297353CC}">
              <c16:uniqueId val="{00000013-FAC6-B643-A163-79E275ED35BA}"/>
            </c:ext>
          </c:extLst>
        </c:ser>
        <c:dLbls>
          <c:showLegendKey val="0"/>
          <c:showVal val="0"/>
          <c:showCatName val="0"/>
          <c:showSerName val="0"/>
          <c:showPercent val="0"/>
          <c:showBubbleSize val="0"/>
        </c:dLbls>
        <c:gapWidth val="100"/>
        <c:overlap val="-24"/>
        <c:axId val="96347167"/>
        <c:axId val="630925631"/>
      </c:barChart>
      <c:catAx>
        <c:axId val="9634716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0925631"/>
        <c:crosses val="autoZero"/>
        <c:auto val="1"/>
        <c:lblAlgn val="ctr"/>
        <c:lblOffset val="100"/>
        <c:noMultiLvlLbl val="0"/>
      </c:catAx>
      <c:valAx>
        <c:axId val="630925631"/>
        <c:scaling>
          <c:orientation val="minMax"/>
          <c:max val="5"/>
        </c:scaling>
        <c:delete val="0"/>
        <c:axPos val="l"/>
        <c:majorGridlines>
          <c:spPr>
            <a:ln w="9525" cap="flat" cmpd="sng" algn="ctr">
              <a:solidFill>
                <a:schemeClr val="lt1">
                  <a:lumMod val="95000"/>
                  <a:alpha val="10000"/>
                </a:schemeClr>
              </a:solidFill>
              <a:round/>
            </a:ln>
            <a:effectLst/>
          </c:spPr>
        </c:majorGridlines>
        <c:minorGridlines>
          <c:spPr>
            <a:ln>
              <a:solidFill>
                <a:schemeClr val="lt1">
                  <a:lumMod val="95000"/>
                  <a:alpha val="5000"/>
                </a:schemeClr>
              </a:solidFill>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9634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legend>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'DORA in Control Dashboard'!$D$41</c:f>
              <c:strCache>
                <c:ptCount val="1"/>
                <c:pt idx="0">
                  <c:v>Minimal DORA Maturity</c:v>
                </c:pt>
              </c:strCache>
            </c:strRef>
          </c:tx>
          <c:spPr>
            <a:ln w="34925" cap="rnd">
              <a:solidFill>
                <a:srgbClr val="FF9900"/>
              </a:solidFill>
              <a:prstDash val="sysDot"/>
              <a:round/>
            </a:ln>
            <a:effectLst>
              <a:outerShdw blurRad="57150" dist="19050" dir="5400000" algn="ctr" rotWithShape="0">
                <a:srgbClr val="000000">
                  <a:alpha val="63000"/>
                </a:srgbClr>
              </a:outerShdw>
            </a:effectLst>
          </c:spPr>
          <c:marker>
            <c:symbol val="circle"/>
            <c:size val="6"/>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2700000" scaled="1"/>
                <a:tileRect/>
              </a:gradFill>
              <a:ln w="9525">
                <a:solidFill>
                  <a:srgbClr val="FF9900"/>
                </a:solidFill>
                <a:prstDash val="sysDot"/>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Dashboard'!$D$42:$D$49</c:f>
              <c:numCache>
                <c:formatCode>General</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0-C8DE-3940-9CA7-EA75F1FC3A0C}"/>
            </c:ext>
          </c:extLst>
        </c:ser>
        <c:ser>
          <c:idx val="1"/>
          <c:order val="1"/>
          <c:tx>
            <c:strRef>
              <c:f>'DORA in Control Dashboard'!$E$41</c:f>
              <c:strCache>
                <c:ptCount val="1"/>
                <c:pt idx="0">
                  <c:v>Q1 Maturity</c:v>
                </c:pt>
              </c:strCache>
            </c:strRef>
          </c:tx>
          <c:spPr>
            <a:ln w="34925" cap="rnd">
              <a:solidFill>
                <a:schemeClr val="accent1">
                  <a:lumMod val="20000"/>
                  <a:lumOff val="80000"/>
                </a:schemeClr>
              </a:solidFill>
              <a:round/>
            </a:ln>
            <a:effectLst>
              <a:outerShdw blurRad="57150" dist="19050" dir="5400000" algn="ctr" rotWithShape="0">
                <a:srgbClr val="000000">
                  <a:alpha val="63000"/>
                </a:srgbClr>
              </a:outerShdw>
            </a:effectLst>
          </c:spPr>
          <c:marker>
            <c:symbol val="circle"/>
            <c:size val="6"/>
            <c:spPr>
              <a:solidFill>
                <a:schemeClr val="accent1">
                  <a:lumMod val="20000"/>
                  <a:lumOff val="80000"/>
                </a:schemeClr>
              </a:solidFill>
              <a:ln w="9525">
                <a:solidFill>
                  <a:schemeClr val="accent1">
                    <a:lumMod val="20000"/>
                    <a:lumOff val="80000"/>
                  </a:schemeClr>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Dashboard'!$E$42:$E$49</c:f>
              <c:numCache>
                <c:formatCode>0.00</c:formatCode>
                <c:ptCount val="8"/>
                <c:pt idx="0">
                  <c:v>1.5</c:v>
                </c:pt>
                <c:pt idx="1">
                  <c:v>1.5454545454545454</c:v>
                </c:pt>
                <c:pt idx="2">
                  <c:v>2</c:v>
                </c:pt>
                <c:pt idx="3">
                  <c:v>1.8</c:v>
                </c:pt>
                <c:pt idx="4">
                  <c:v>2.1666666666666665</c:v>
                </c:pt>
                <c:pt idx="5">
                  <c:v>2.1578947368421053</c:v>
                </c:pt>
                <c:pt idx="6">
                  <c:v>1</c:v>
                </c:pt>
                <c:pt idx="7">
                  <c:v>2.1666666666666665</c:v>
                </c:pt>
              </c:numCache>
            </c:numRef>
          </c:val>
          <c:extLst>
            <c:ext xmlns:c16="http://schemas.microsoft.com/office/drawing/2014/chart" uri="{C3380CC4-5D6E-409C-BE32-E72D297353CC}">
              <c16:uniqueId val="{00000001-C8DE-3940-9CA7-EA75F1FC3A0C}"/>
            </c:ext>
          </c:extLst>
        </c:ser>
        <c:ser>
          <c:idx val="2"/>
          <c:order val="2"/>
          <c:tx>
            <c:strRef>
              <c:f>'DORA in Control Dashboard'!$F$41</c:f>
              <c:strCache>
                <c:ptCount val="1"/>
                <c:pt idx="0">
                  <c:v>Q2 Maturity</c:v>
                </c:pt>
              </c:strCache>
            </c:strRef>
          </c:tx>
          <c:spPr>
            <a:ln w="34925" cap="rnd">
              <a:solidFill>
                <a:schemeClr val="accent1">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1">
                  <a:lumMod val="60000"/>
                  <a:lumOff val="40000"/>
                </a:schemeClr>
              </a:solidFill>
              <a:ln w="9525">
                <a:solidFill>
                  <a:schemeClr val="accent1">
                    <a:lumMod val="60000"/>
                    <a:lumOff val="40000"/>
                  </a:schemeClr>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Dashboard'!$F$42:$F$49</c:f>
              <c:numCache>
                <c:formatCode>0.00</c:formatCode>
                <c:ptCount val="8"/>
                <c:pt idx="0">
                  <c:v>1.8333333333333333</c:v>
                </c:pt>
                <c:pt idx="1">
                  <c:v>3.0909090909090908</c:v>
                </c:pt>
                <c:pt idx="2">
                  <c:v>3.125</c:v>
                </c:pt>
                <c:pt idx="3">
                  <c:v>3</c:v>
                </c:pt>
                <c:pt idx="4">
                  <c:v>2.3333333333333335</c:v>
                </c:pt>
                <c:pt idx="5">
                  <c:v>2.3157894736842106</c:v>
                </c:pt>
                <c:pt idx="6">
                  <c:v>2.4</c:v>
                </c:pt>
                <c:pt idx="7">
                  <c:v>2.875</c:v>
                </c:pt>
              </c:numCache>
            </c:numRef>
          </c:val>
          <c:extLst>
            <c:ext xmlns:c16="http://schemas.microsoft.com/office/drawing/2014/chart" uri="{C3380CC4-5D6E-409C-BE32-E72D297353CC}">
              <c16:uniqueId val="{00000000-A0E1-9A4E-9F51-FE28C3926C98}"/>
            </c:ext>
          </c:extLst>
        </c:ser>
        <c:ser>
          <c:idx val="3"/>
          <c:order val="3"/>
          <c:tx>
            <c:strRef>
              <c:f>'DORA in Control Dashboard'!$G$41</c:f>
              <c:strCache>
                <c:ptCount val="1"/>
                <c:pt idx="0">
                  <c:v>Q3 Maturity</c:v>
                </c:pt>
              </c:strCache>
            </c:strRef>
          </c:tx>
          <c:spPr>
            <a:ln w="34925" cap="rnd">
              <a:solidFill>
                <a:srgbClr val="2D59A8"/>
              </a:solidFill>
              <a:round/>
            </a:ln>
            <a:effectLst>
              <a:outerShdw blurRad="57150" dist="19050" dir="5400000" algn="ctr" rotWithShape="0">
                <a:srgbClr val="000000">
                  <a:alpha val="63000"/>
                </a:srgbClr>
              </a:outerShdw>
            </a:effectLst>
          </c:spPr>
          <c:marker>
            <c:symbol val="circle"/>
            <c:size val="6"/>
            <c:spPr>
              <a:solidFill>
                <a:srgbClr val="294F94"/>
              </a:solidFill>
              <a:ln w="9525">
                <a:solidFill>
                  <a:srgbClr val="2D59A8"/>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Dashboard'!$G$42:$G$49</c:f>
              <c:numCache>
                <c:formatCode>0.00</c:formatCode>
                <c:ptCount val="8"/>
                <c:pt idx="0">
                  <c:v>2.5</c:v>
                </c:pt>
                <c:pt idx="1">
                  <c:v>3.6363636363636362</c:v>
                </c:pt>
                <c:pt idx="2">
                  <c:v>3.625</c:v>
                </c:pt>
                <c:pt idx="3">
                  <c:v>3</c:v>
                </c:pt>
                <c:pt idx="4">
                  <c:v>2.5</c:v>
                </c:pt>
                <c:pt idx="5">
                  <c:v>2.3157894736842106</c:v>
                </c:pt>
                <c:pt idx="6">
                  <c:v>2.4</c:v>
                </c:pt>
                <c:pt idx="7">
                  <c:v>3.0416666666666665</c:v>
                </c:pt>
              </c:numCache>
            </c:numRef>
          </c:val>
          <c:extLst>
            <c:ext xmlns:c16="http://schemas.microsoft.com/office/drawing/2014/chart" uri="{C3380CC4-5D6E-409C-BE32-E72D297353CC}">
              <c16:uniqueId val="{00000001-A0E1-9A4E-9F51-FE28C3926C98}"/>
            </c:ext>
          </c:extLst>
        </c:ser>
        <c:ser>
          <c:idx val="4"/>
          <c:order val="4"/>
          <c:tx>
            <c:strRef>
              <c:f>'DORA in Control Dashboard'!$H$41</c:f>
              <c:strCache>
                <c:ptCount val="1"/>
                <c:pt idx="0">
                  <c:v>Q4 Maturity</c:v>
                </c:pt>
              </c:strCache>
            </c:strRef>
          </c:tx>
          <c:spPr>
            <a:ln w="34925" cap="rnd">
              <a:solidFill>
                <a:srgbClr val="2C2483"/>
              </a:solidFill>
              <a:round/>
            </a:ln>
            <a:effectLst>
              <a:outerShdw blurRad="57150" dist="19050" dir="5400000" algn="ctr" rotWithShape="0">
                <a:srgbClr val="000000">
                  <a:alpha val="63000"/>
                </a:srgbClr>
              </a:outerShdw>
            </a:effectLst>
          </c:spPr>
          <c:marker>
            <c:symbol val="circle"/>
            <c:size val="6"/>
            <c:spPr>
              <a:solidFill>
                <a:srgbClr val="2C2483"/>
              </a:solidFill>
              <a:ln w="9525">
                <a:solidFill>
                  <a:srgbClr val="2C2483"/>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Dashboard'!$H$42:$H$49</c:f>
              <c:numCache>
                <c:formatCode>0.00</c:formatCode>
                <c:ptCount val="8"/>
                <c:pt idx="0">
                  <c:v>4.1111111111111107</c:v>
                </c:pt>
                <c:pt idx="1">
                  <c:v>4.6363636363636367</c:v>
                </c:pt>
                <c:pt idx="2">
                  <c:v>4.25</c:v>
                </c:pt>
                <c:pt idx="3">
                  <c:v>3</c:v>
                </c:pt>
                <c:pt idx="4">
                  <c:v>2.8333333333333335</c:v>
                </c:pt>
                <c:pt idx="5">
                  <c:v>3.4736842105263159</c:v>
                </c:pt>
                <c:pt idx="6">
                  <c:v>4</c:v>
                </c:pt>
                <c:pt idx="7">
                  <c:v>3.8333333333333335</c:v>
                </c:pt>
              </c:numCache>
            </c:numRef>
          </c:val>
          <c:extLst>
            <c:ext xmlns:c16="http://schemas.microsoft.com/office/drawing/2014/chart" uri="{C3380CC4-5D6E-409C-BE32-E72D297353CC}">
              <c16:uniqueId val="{00000002-A0E1-9A4E-9F51-FE28C3926C98}"/>
            </c:ext>
          </c:extLst>
        </c:ser>
        <c:dLbls>
          <c:showLegendKey val="0"/>
          <c:showVal val="0"/>
          <c:showCatName val="0"/>
          <c:showSerName val="0"/>
          <c:showPercent val="0"/>
          <c:showBubbleSize val="0"/>
        </c:dLbls>
        <c:axId val="645921903"/>
        <c:axId val="114837295"/>
      </c:radarChart>
      <c:catAx>
        <c:axId val="6459219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114837295"/>
        <c:crosses val="autoZero"/>
        <c:auto val="1"/>
        <c:lblAlgn val="ctr"/>
        <c:lblOffset val="100"/>
        <c:noMultiLvlLbl val="0"/>
      </c:catAx>
      <c:valAx>
        <c:axId val="114837295"/>
        <c:scaling>
          <c:orientation val="minMax"/>
          <c:max val="5"/>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459219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B3A-164D-9C69-E13734B77EBC}"/>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B3A-164D-9C69-E13734B77EBC}"/>
              </c:ext>
            </c:extLst>
          </c:dPt>
          <c:dPt>
            <c:idx val="2"/>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B3A-164D-9C69-E13734B77EBC}"/>
              </c:ext>
            </c:extLst>
          </c:dPt>
          <c:dLbls>
            <c:spPr>
              <a:noFill/>
              <a:ln>
                <a:noFill/>
              </a:ln>
              <a:effectLst/>
            </c:spPr>
            <c:txPr>
              <a:bodyPr rot="0" spcFirstLastPara="1" vertOverflow="ellipsis" vert="horz" wrap="square" lIns="38100" tIns="19050" rIns="38100" bIns="19050" anchor="ctr" anchorCtr="1">
                <a:spAutoFit/>
              </a:bodyPr>
              <a:lstStyle/>
              <a:p>
                <a:pPr>
                  <a:defRPr sz="2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'DORA in control and DNB 58 GP'!$B$6:$B$8</c:f>
              <c:strCache>
                <c:ptCount val="3"/>
                <c:pt idx="0">
                  <c:v>Match</c:v>
                </c:pt>
                <c:pt idx="1">
                  <c:v>Overlap</c:v>
                </c:pt>
                <c:pt idx="2">
                  <c:v>Absence</c:v>
                </c:pt>
              </c:strCache>
            </c:strRef>
          </c:cat>
          <c:val>
            <c:numRef>
              <c:f>'DORA in control and DNB 58 GP'!$D$6:$D$8</c:f>
              <c:numCache>
                <c:formatCode>0%</c:formatCode>
                <c:ptCount val="3"/>
                <c:pt idx="0">
                  <c:v>0.44210526315789472</c:v>
                </c:pt>
                <c:pt idx="1">
                  <c:v>0.41052631578947368</c:v>
                </c:pt>
                <c:pt idx="2">
                  <c:v>0.14736842105263157</c:v>
                </c:pt>
              </c:numCache>
            </c:numRef>
          </c:val>
          <c:extLst>
            <c:ext xmlns:c16="http://schemas.microsoft.com/office/drawing/2014/chart" uri="{C3380CC4-5D6E-409C-BE32-E72D297353CC}">
              <c16:uniqueId val="{00000006-6B3A-164D-9C69-E13734B77EBC}"/>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'DORA in control and DNB 58 GP'!$H$15</c:f>
              <c:strCache>
                <c:ptCount val="1"/>
                <c:pt idx="0">
                  <c:v>Match</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GP'!$H$16:$H$23</c:f>
              <c:numCache>
                <c:formatCode>0%</c:formatCode>
                <c:ptCount val="8"/>
                <c:pt idx="0">
                  <c:v>0.44444444444444442</c:v>
                </c:pt>
                <c:pt idx="1">
                  <c:v>0.54545454545454541</c:v>
                </c:pt>
                <c:pt idx="2">
                  <c:v>0.125</c:v>
                </c:pt>
                <c:pt idx="3">
                  <c:v>0.4</c:v>
                </c:pt>
                <c:pt idx="4">
                  <c:v>0.66666666666666663</c:v>
                </c:pt>
                <c:pt idx="5">
                  <c:v>0.42105263157894735</c:v>
                </c:pt>
                <c:pt idx="6">
                  <c:v>0.6</c:v>
                </c:pt>
                <c:pt idx="7">
                  <c:v>0.43478260869565216</c:v>
                </c:pt>
              </c:numCache>
            </c:numRef>
          </c:val>
          <c:extLst>
            <c:ext xmlns:c16="http://schemas.microsoft.com/office/drawing/2014/chart" uri="{C3380CC4-5D6E-409C-BE32-E72D297353CC}">
              <c16:uniqueId val="{00000000-C600-FA49-9269-57BE76AC5693}"/>
            </c:ext>
          </c:extLst>
        </c:ser>
        <c:ser>
          <c:idx val="1"/>
          <c:order val="1"/>
          <c:tx>
            <c:strRef>
              <c:f>'DORA in control and DNB 58 GP'!$I$15</c:f>
              <c:strCache>
                <c:ptCount val="1"/>
                <c:pt idx="0">
                  <c:v>overlap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GP'!$I$16:$I$23</c:f>
              <c:numCache>
                <c:formatCode>0%</c:formatCode>
                <c:ptCount val="8"/>
                <c:pt idx="0">
                  <c:v>0.5</c:v>
                </c:pt>
                <c:pt idx="1">
                  <c:v>0.27272727272727271</c:v>
                </c:pt>
                <c:pt idx="2">
                  <c:v>0.75</c:v>
                </c:pt>
                <c:pt idx="3">
                  <c:v>0.4</c:v>
                </c:pt>
                <c:pt idx="4">
                  <c:v>0.16666666666666666</c:v>
                </c:pt>
                <c:pt idx="5">
                  <c:v>0.26315789473684209</c:v>
                </c:pt>
                <c:pt idx="6">
                  <c:v>0.4</c:v>
                </c:pt>
                <c:pt idx="7">
                  <c:v>0.47826086956521741</c:v>
                </c:pt>
              </c:numCache>
            </c:numRef>
          </c:val>
          <c:extLst>
            <c:ext xmlns:c16="http://schemas.microsoft.com/office/drawing/2014/chart" uri="{C3380CC4-5D6E-409C-BE32-E72D297353CC}">
              <c16:uniqueId val="{00000001-C600-FA49-9269-57BE76AC5693}"/>
            </c:ext>
          </c:extLst>
        </c:ser>
        <c:ser>
          <c:idx val="2"/>
          <c:order val="2"/>
          <c:tx>
            <c:strRef>
              <c:f>'DORA in control and DNB 58 GP'!$J$15</c:f>
              <c:strCache>
                <c:ptCount val="1"/>
                <c:pt idx="0">
                  <c:v>absence</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C600-FA49-9269-57BE76AC569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GP'!$J$16:$J$23</c:f>
              <c:numCache>
                <c:formatCode>0%</c:formatCode>
                <c:ptCount val="8"/>
                <c:pt idx="0">
                  <c:v>5.5555555555555552E-2</c:v>
                </c:pt>
                <c:pt idx="1">
                  <c:v>0.18181818181818182</c:v>
                </c:pt>
                <c:pt idx="2">
                  <c:v>0.125</c:v>
                </c:pt>
                <c:pt idx="3">
                  <c:v>0.2</c:v>
                </c:pt>
                <c:pt idx="4">
                  <c:v>0.16666666666666666</c:v>
                </c:pt>
                <c:pt idx="5">
                  <c:v>0.31578947368421051</c:v>
                </c:pt>
                <c:pt idx="6">
                  <c:v>0</c:v>
                </c:pt>
                <c:pt idx="7">
                  <c:v>8.6956521739130432E-2</c:v>
                </c:pt>
              </c:numCache>
            </c:numRef>
          </c:val>
          <c:extLst>
            <c:ext xmlns:c16="http://schemas.microsoft.com/office/drawing/2014/chart" uri="{C3380CC4-5D6E-409C-BE32-E72D297353CC}">
              <c16:uniqueId val="{00000003-C600-FA49-9269-57BE76AC5693}"/>
            </c:ext>
          </c:extLst>
        </c:ser>
        <c:dLbls>
          <c:dLblPos val="ctr"/>
          <c:showLegendKey val="0"/>
          <c:showVal val="1"/>
          <c:showCatName val="0"/>
          <c:showSerName val="0"/>
          <c:showPercent val="0"/>
          <c:showBubbleSize val="0"/>
        </c:dLbls>
        <c:gapWidth val="150"/>
        <c:overlap val="100"/>
        <c:axId val="1596565999"/>
        <c:axId val="396102575"/>
      </c:barChart>
      <c:catAx>
        <c:axId val="15965659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396102575"/>
        <c:crosses val="autoZero"/>
        <c:auto val="1"/>
        <c:lblAlgn val="ctr"/>
        <c:lblOffset val="100"/>
        <c:noMultiLvlLbl val="0"/>
      </c:catAx>
      <c:valAx>
        <c:axId val="3961025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65659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6</xdr:col>
      <xdr:colOff>457200</xdr:colOff>
      <xdr:row>39</xdr:row>
      <xdr:rowOff>0</xdr:rowOff>
    </xdr:to>
    <xdr:pic>
      <xdr:nvPicPr>
        <xdr:cNvPr id="3" name="Picture 2">
          <a:extLst>
            <a:ext uri="{FF2B5EF4-FFF2-40B4-BE49-F238E27FC236}">
              <a16:creationId xmlns:a16="http://schemas.microsoft.com/office/drawing/2014/main" id="{AF8DFBB3-EFA7-FF8A-8A68-D7E862346589}"/>
            </a:ext>
          </a:extLst>
        </xdr:cNvPr>
        <xdr:cNvPicPr>
          <a:picLocks noChangeAspect="1"/>
        </xdr:cNvPicPr>
      </xdr:nvPicPr>
      <xdr:blipFill>
        <a:blip xmlns:r="http://schemas.openxmlformats.org/officeDocument/2006/relationships" r:embed="rId1"/>
        <a:stretch>
          <a:fillRect/>
        </a:stretch>
      </xdr:blipFill>
      <xdr:spPr>
        <a:xfrm>
          <a:off x="0" y="7800975"/>
          <a:ext cx="4572000" cy="2571750"/>
        </a:xfrm>
        <a:prstGeom prst="rect">
          <a:avLst/>
        </a:prstGeom>
      </xdr:spPr>
    </xdr:pic>
    <xdr:clientData/>
  </xdr:twoCellAnchor>
  <xdr:twoCellAnchor editAs="oneCell">
    <xdr:from>
      <xdr:col>0</xdr:col>
      <xdr:colOff>0</xdr:colOff>
      <xdr:row>53</xdr:row>
      <xdr:rowOff>0</xdr:rowOff>
    </xdr:from>
    <xdr:to>
      <xdr:col>6</xdr:col>
      <xdr:colOff>457200</xdr:colOff>
      <xdr:row>53</xdr:row>
      <xdr:rowOff>0</xdr:rowOff>
    </xdr:to>
    <xdr:pic>
      <xdr:nvPicPr>
        <xdr:cNvPr id="2" name="Picture 1">
          <a:extLst>
            <a:ext uri="{FF2B5EF4-FFF2-40B4-BE49-F238E27FC236}">
              <a16:creationId xmlns:a16="http://schemas.microsoft.com/office/drawing/2014/main" id="{2098F51E-2B4F-E165-8F40-74DDD8855335}"/>
            </a:ext>
            <a:ext uri="{147F2762-F138-4A5C-976F-8EAC2B608ADB}">
              <a16:predDERef xmlns:a16="http://schemas.microsoft.com/office/drawing/2014/main" pred="{AF8DFBB3-EFA7-FF8A-8A68-D7E862346589}"/>
            </a:ext>
          </a:extLst>
        </xdr:cNvPr>
        <xdr:cNvPicPr>
          <a:picLocks noChangeAspect="1"/>
        </xdr:cNvPicPr>
      </xdr:nvPicPr>
      <xdr:blipFill>
        <a:blip xmlns:r="http://schemas.openxmlformats.org/officeDocument/2006/relationships" r:embed="rId2"/>
        <a:stretch>
          <a:fillRect/>
        </a:stretch>
      </xdr:blipFill>
      <xdr:spPr>
        <a:xfrm>
          <a:off x="0" y="10639425"/>
          <a:ext cx="4572000" cy="2571750"/>
        </a:xfrm>
        <a:prstGeom prst="rect">
          <a:avLst/>
        </a:prstGeom>
      </xdr:spPr>
    </xdr:pic>
    <xdr:clientData/>
  </xdr:twoCellAnchor>
  <xdr:twoCellAnchor editAs="oneCell">
    <xdr:from>
      <xdr:col>0</xdr:col>
      <xdr:colOff>0</xdr:colOff>
      <xdr:row>0</xdr:row>
      <xdr:rowOff>0</xdr:rowOff>
    </xdr:from>
    <xdr:to>
      <xdr:col>16384</xdr:col>
      <xdr:colOff>109311</xdr:colOff>
      <xdr:row>52</xdr:row>
      <xdr:rowOff>182789</xdr:rowOff>
    </xdr:to>
    <xdr:pic>
      <xdr:nvPicPr>
        <xdr:cNvPr id="5" name="Picture 4">
          <a:extLst>
            <a:ext uri="{FF2B5EF4-FFF2-40B4-BE49-F238E27FC236}">
              <a16:creationId xmlns:a16="http://schemas.microsoft.com/office/drawing/2014/main" id="{DF7FC861-7A8B-31C5-1031-8B64D7FACE6B}"/>
            </a:ext>
          </a:extLst>
        </xdr:cNvPr>
        <xdr:cNvPicPr>
          <a:picLocks noChangeAspect="1"/>
        </xdr:cNvPicPr>
      </xdr:nvPicPr>
      <xdr:blipFill>
        <a:blip xmlns:r="http://schemas.openxmlformats.org/officeDocument/2006/relationships" r:embed="rId3"/>
        <a:stretch>
          <a:fillRect/>
        </a:stretch>
      </xdr:blipFill>
      <xdr:spPr>
        <a:xfrm>
          <a:off x="0" y="0"/>
          <a:ext cx="19230975" cy="10639425"/>
        </a:xfrm>
        <a:prstGeom prst="rect">
          <a:avLst/>
        </a:prstGeom>
      </xdr:spPr>
    </xdr:pic>
    <xdr:clientData/>
  </xdr:twoCellAnchor>
  <xdr:twoCellAnchor>
    <xdr:from>
      <xdr:col>0</xdr:col>
      <xdr:colOff>34290</xdr:colOff>
      <xdr:row>43</xdr:row>
      <xdr:rowOff>41910</xdr:rowOff>
    </xdr:from>
    <xdr:to>
      <xdr:col>8</xdr:col>
      <xdr:colOff>104775</xdr:colOff>
      <xdr:row>53</xdr:row>
      <xdr:rowOff>0</xdr:rowOff>
    </xdr:to>
    <xdr:sp macro="" textlink="">
      <xdr:nvSpPr>
        <xdr:cNvPr id="8" name="Rectangle 7">
          <a:extLst>
            <a:ext uri="{FF2B5EF4-FFF2-40B4-BE49-F238E27FC236}">
              <a16:creationId xmlns:a16="http://schemas.microsoft.com/office/drawing/2014/main" id="{84D62878-514B-FEA7-2616-571AAD090F67}"/>
            </a:ext>
          </a:extLst>
        </xdr:cNvPr>
        <xdr:cNvSpPr/>
      </xdr:nvSpPr>
      <xdr:spPr>
        <a:xfrm>
          <a:off x="34290" y="8642985"/>
          <a:ext cx="5556885" cy="199644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152400</xdr:colOff>
      <xdr:row>0</xdr:row>
      <xdr:rowOff>152400</xdr:rowOff>
    </xdr:from>
    <xdr:to>
      <xdr:col>16384</xdr:col>
      <xdr:colOff>261711</xdr:colOff>
      <xdr:row>1048576</xdr:row>
      <xdr:rowOff>135164</xdr:rowOff>
    </xdr:to>
    <xdr:pic>
      <xdr:nvPicPr>
        <xdr:cNvPr id="4" name="Picture 4">
          <a:extLst>
            <a:ext uri="{FF2B5EF4-FFF2-40B4-BE49-F238E27FC236}">
              <a16:creationId xmlns:a16="http://schemas.microsoft.com/office/drawing/2014/main" id="{8E326271-6745-0A4A-A1B6-061D7B98B2B0}"/>
            </a:ext>
          </a:extLst>
        </xdr:cNvPr>
        <xdr:cNvPicPr>
          <a:picLocks noChangeAspect="1"/>
        </xdr:cNvPicPr>
      </xdr:nvPicPr>
      <xdr:blipFill>
        <a:blip xmlns:r="http://schemas.openxmlformats.org/officeDocument/2006/relationships" r:embed="rId3"/>
        <a:stretch>
          <a:fillRect/>
        </a:stretch>
      </xdr:blipFill>
      <xdr:spPr>
        <a:xfrm>
          <a:off x="152400" y="152400"/>
          <a:ext cx="19340286" cy="1063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120163</xdr:rowOff>
    </xdr:from>
    <xdr:to>
      <xdr:col>11</xdr:col>
      <xdr:colOff>203200</xdr:colOff>
      <xdr:row>38</xdr:row>
      <xdr:rowOff>129931</xdr:rowOff>
    </xdr:to>
    <xdr:graphicFrame macro="">
      <xdr:nvGraphicFramePr>
        <xdr:cNvPr id="7" name="Chart 1">
          <a:extLst>
            <a:ext uri="{FF2B5EF4-FFF2-40B4-BE49-F238E27FC236}">
              <a16:creationId xmlns:a16="http://schemas.microsoft.com/office/drawing/2014/main" id="{98555575-3D80-EB54-8C81-0648F1DC9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133349</xdr:colOff>
      <xdr:row>0</xdr:row>
      <xdr:rowOff>107463</xdr:rowOff>
    </xdr:from>
    <xdr:to>
      <xdr:col>26</xdr:col>
      <xdr:colOff>444500</xdr:colOff>
      <xdr:row>38</xdr:row>
      <xdr:rowOff>117231</xdr:rowOff>
    </xdr:to>
    <xdr:graphicFrame macro="">
      <xdr:nvGraphicFramePr>
        <xdr:cNvPr id="19" name="Chart 2">
          <a:extLst>
            <a:ext uri="{FF2B5EF4-FFF2-40B4-BE49-F238E27FC236}">
              <a16:creationId xmlns:a16="http://schemas.microsoft.com/office/drawing/2014/main" id="{97AAFC20-5778-5A45-D495-653A6C6BD7DA}"/>
            </a:ext>
            <a:ext uri="{147F2762-F138-4A5C-976F-8EAC2B608ADB}">
              <a16:predDERef xmlns:a16="http://schemas.microsoft.com/office/drawing/2014/main" pred="{98555575-3D80-EB54-8C81-0648F1DC9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231113</xdr:colOff>
      <xdr:row>39</xdr:row>
      <xdr:rowOff>2</xdr:rowOff>
    </xdr:from>
    <xdr:to>
      <xdr:col>15</xdr:col>
      <xdr:colOff>208642</xdr:colOff>
      <xdr:row>42</xdr:row>
      <xdr:rowOff>304271</xdr:rowOff>
    </xdr:to>
    <xdr:sp macro="" textlink="">
      <xdr:nvSpPr>
        <xdr:cNvPr id="3" name="TextBox 2">
          <a:extLst>
            <a:ext uri="{FF2B5EF4-FFF2-40B4-BE49-F238E27FC236}">
              <a16:creationId xmlns:a16="http://schemas.microsoft.com/office/drawing/2014/main" id="{DC7D3B41-0ABC-2D4B-97F3-40A962E8BBAA}"/>
            </a:ext>
          </a:extLst>
        </xdr:cNvPr>
        <xdr:cNvSpPr txBox="1"/>
      </xdr:nvSpPr>
      <xdr:spPr>
        <a:xfrm>
          <a:off x="16952780" y="7990419"/>
          <a:ext cx="2438154" cy="2897185"/>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Maturity</a:t>
          </a:r>
          <a:r>
            <a:rPr lang="en-GB" sz="2400" b="1" i="0" u="none" strike="noStrike" baseline="0">
              <a:solidFill>
                <a:srgbClr val="1C80EC"/>
              </a:solidFill>
              <a:effectLst/>
              <a:latin typeface="+mn-lt"/>
              <a:ea typeface="+mn-ea"/>
              <a:cs typeface="+mn-cs"/>
            </a:rPr>
            <a:t> score:</a:t>
          </a:r>
        </a:p>
        <a:p>
          <a:endParaRPr lang="en-GB" sz="2000">
            <a:solidFill>
              <a:schemeClr val="bg1"/>
            </a:solidFill>
          </a:endParaRPr>
        </a:p>
        <a:p>
          <a:r>
            <a:rPr lang="en-GB" sz="2000" b="1" i="0" u="none" strike="noStrike">
              <a:solidFill>
                <a:schemeClr val="bg1"/>
              </a:solidFill>
              <a:effectLst/>
              <a:latin typeface="+mn-lt"/>
              <a:ea typeface="+mn-ea"/>
              <a:cs typeface="+mn-cs"/>
            </a:rPr>
            <a:t>Incomplete</a:t>
          </a:r>
          <a:r>
            <a:rPr lang="en-GB" sz="2000">
              <a:solidFill>
                <a:schemeClr val="bg1"/>
              </a:solidFill>
            </a:rPr>
            <a:t> - </a:t>
          </a:r>
          <a:r>
            <a:rPr lang="en-GB" sz="2000">
              <a:solidFill>
                <a:srgbClr val="1C80EC"/>
              </a:solidFill>
            </a:rPr>
            <a:t>0</a:t>
          </a:r>
        </a:p>
        <a:p>
          <a:r>
            <a:rPr lang="en-GB" sz="2000" b="1" i="0" u="none" strike="noStrike">
              <a:solidFill>
                <a:schemeClr val="bg1"/>
              </a:solidFill>
              <a:effectLst/>
              <a:latin typeface="+mn-lt"/>
              <a:ea typeface="+mn-ea"/>
              <a:cs typeface="+mn-cs"/>
            </a:rPr>
            <a:t>Initial</a:t>
          </a:r>
          <a:r>
            <a:rPr lang="en-GB" sz="2000">
              <a:solidFill>
                <a:schemeClr val="bg1"/>
              </a:solidFill>
            </a:rPr>
            <a:t> - </a:t>
          </a:r>
          <a:r>
            <a:rPr lang="en-GB" sz="2000">
              <a:solidFill>
                <a:srgbClr val="1C80EC"/>
              </a:solidFill>
            </a:rPr>
            <a:t>1</a:t>
          </a:r>
        </a:p>
        <a:p>
          <a:r>
            <a:rPr lang="en-GB" sz="2000" b="1" i="0" u="none" strike="noStrike">
              <a:solidFill>
                <a:schemeClr val="bg1"/>
              </a:solidFill>
              <a:effectLst/>
              <a:latin typeface="+mn-lt"/>
              <a:ea typeface="+mn-ea"/>
              <a:cs typeface="+mn-cs"/>
            </a:rPr>
            <a:t>Managed</a:t>
          </a:r>
          <a:r>
            <a:rPr lang="en-GB" sz="2000">
              <a:solidFill>
                <a:schemeClr val="bg1"/>
              </a:solidFill>
            </a:rPr>
            <a:t> - </a:t>
          </a:r>
          <a:r>
            <a:rPr lang="en-GB" sz="2000">
              <a:solidFill>
                <a:srgbClr val="1C80EC"/>
              </a:solidFill>
            </a:rPr>
            <a:t>2</a:t>
          </a:r>
        </a:p>
        <a:p>
          <a:r>
            <a:rPr lang="en-GB" sz="2000" b="1" i="0" u="none" strike="noStrike">
              <a:solidFill>
                <a:schemeClr val="bg1"/>
              </a:solidFill>
              <a:effectLst/>
              <a:latin typeface="+mn-lt"/>
              <a:ea typeface="+mn-ea"/>
              <a:cs typeface="+mn-cs"/>
            </a:rPr>
            <a:t>Defined</a:t>
          </a:r>
          <a:r>
            <a:rPr lang="en-GB" sz="2000">
              <a:solidFill>
                <a:schemeClr val="bg1"/>
              </a:solidFill>
            </a:rPr>
            <a:t> - </a:t>
          </a:r>
          <a:r>
            <a:rPr lang="en-GB" sz="2000">
              <a:solidFill>
                <a:srgbClr val="FF9900"/>
              </a:solidFill>
            </a:rPr>
            <a:t>3 (baseline)</a:t>
          </a:r>
        </a:p>
        <a:p>
          <a:r>
            <a:rPr lang="en-GB" sz="2000" b="1" i="0" u="none" strike="noStrike">
              <a:solidFill>
                <a:schemeClr val="bg1"/>
              </a:solidFill>
              <a:effectLst/>
              <a:latin typeface="+mn-lt"/>
              <a:ea typeface="+mn-ea"/>
              <a:cs typeface="+mn-cs"/>
            </a:rPr>
            <a:t>Quantitative</a:t>
          </a:r>
          <a:r>
            <a:rPr lang="en-GB" sz="2000">
              <a:solidFill>
                <a:schemeClr val="bg1"/>
              </a:solidFill>
            </a:rPr>
            <a:t> - </a:t>
          </a:r>
          <a:r>
            <a:rPr lang="en-GB" sz="2000">
              <a:solidFill>
                <a:srgbClr val="1C80EC"/>
              </a:solidFill>
            </a:rPr>
            <a:t>4</a:t>
          </a:r>
        </a:p>
        <a:p>
          <a:r>
            <a:rPr lang="en-GB" sz="2000" b="1" i="0" u="none" strike="noStrike">
              <a:solidFill>
                <a:schemeClr val="bg1"/>
              </a:solidFill>
              <a:effectLst/>
              <a:latin typeface="+mn-lt"/>
              <a:ea typeface="+mn-ea"/>
              <a:cs typeface="+mn-cs"/>
            </a:rPr>
            <a:t>Optimizing</a:t>
          </a:r>
          <a:r>
            <a:rPr lang="en-GB" sz="2000">
              <a:solidFill>
                <a:schemeClr val="bg1"/>
              </a:solidFill>
            </a:rPr>
            <a:t> -</a:t>
          </a:r>
          <a:r>
            <a:rPr lang="en-GB" sz="2000" baseline="0">
              <a:solidFill>
                <a:schemeClr val="bg1"/>
              </a:solidFill>
            </a:rPr>
            <a:t> </a:t>
          </a:r>
          <a:r>
            <a:rPr lang="en-GB" sz="2000" baseline="0">
              <a:solidFill>
                <a:srgbClr val="1C80EC"/>
              </a:solidFill>
            </a:rPr>
            <a:t>5</a:t>
          </a:r>
          <a:endParaRPr lang="en-GB" sz="2000">
            <a:solidFill>
              <a:srgbClr val="1C80EC"/>
            </a:solidFill>
          </a:endParaRPr>
        </a:p>
      </xdr:txBody>
    </xdr:sp>
    <xdr:clientData/>
  </xdr:twoCellAnchor>
  <xdr:twoCellAnchor>
    <xdr:from>
      <xdr:col>15</xdr:col>
      <xdr:colOff>342900</xdr:colOff>
      <xdr:row>38</xdr:row>
      <xdr:rowOff>219075</xdr:rowOff>
    </xdr:from>
    <xdr:to>
      <xdr:col>26</xdr:col>
      <xdr:colOff>428625</xdr:colOff>
      <xdr:row>42</xdr:row>
      <xdr:rowOff>317500</xdr:rowOff>
    </xdr:to>
    <xdr:sp macro="" textlink="">
      <xdr:nvSpPr>
        <xdr:cNvPr id="4" name="TextBox 2">
          <a:extLst>
            <a:ext uri="{FF2B5EF4-FFF2-40B4-BE49-F238E27FC236}">
              <a16:creationId xmlns:a16="http://schemas.microsoft.com/office/drawing/2014/main" id="{B2559375-71CE-6A4D-A24F-26E2BE516249}"/>
            </a:ext>
            <a:ext uri="{147F2762-F138-4A5C-976F-8EAC2B608ADB}">
              <a16:predDERef xmlns:a16="http://schemas.microsoft.com/office/drawing/2014/main" pred="{DC7D3B41-0ABC-2D4B-97F3-40A962E8BBAA}"/>
            </a:ext>
          </a:extLst>
        </xdr:cNvPr>
        <xdr:cNvSpPr txBox="1"/>
      </xdr:nvSpPr>
      <xdr:spPr>
        <a:xfrm>
          <a:off x="19525192" y="7984596"/>
          <a:ext cx="8750829" cy="2916237"/>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Note</a:t>
          </a:r>
          <a:r>
            <a:rPr lang="en-GB" sz="2400" b="1" i="0" u="none" strike="noStrike" baseline="0">
              <a:solidFill>
                <a:srgbClr val="1C80EC"/>
              </a:solidFill>
              <a:effectLst/>
              <a:latin typeface="+mn-lt"/>
              <a:ea typeface="+mn-ea"/>
              <a:cs typeface="+mn-cs"/>
            </a:rPr>
            <a:t> on m</a:t>
          </a:r>
          <a:r>
            <a:rPr lang="en-GB" sz="2400" b="1" i="0" u="none" strike="noStrike">
              <a:solidFill>
                <a:srgbClr val="1C80EC"/>
              </a:solidFill>
              <a:effectLst/>
              <a:latin typeface="+mn-lt"/>
              <a:ea typeface="+mn-ea"/>
              <a:cs typeface="+mn-cs"/>
            </a:rPr>
            <a:t>aturity</a:t>
          </a:r>
          <a:r>
            <a:rPr lang="en-GB" sz="2400" b="1" i="0" u="none" strike="noStrike" baseline="0">
              <a:solidFill>
                <a:srgbClr val="1C80EC"/>
              </a:solidFill>
              <a:effectLst/>
              <a:latin typeface="+mn-lt"/>
              <a:ea typeface="+mn-ea"/>
              <a:cs typeface="+mn-cs"/>
            </a:rPr>
            <a:t> score:</a:t>
          </a:r>
        </a:p>
        <a:p>
          <a:endParaRPr lang="en-GB" sz="2000">
            <a:solidFill>
              <a:schemeClr val="bg1"/>
            </a:solidFill>
          </a:endParaRPr>
        </a:p>
        <a:p>
          <a:r>
            <a:rPr lang="en-GB" sz="2000">
              <a:solidFill>
                <a:schemeClr val="bg1"/>
              </a:solidFill>
            </a:rPr>
            <a:t>Note that</a:t>
          </a:r>
          <a:r>
            <a:rPr lang="en-GB" sz="2000" baseline="0">
              <a:solidFill>
                <a:schemeClr val="bg1"/>
              </a:solidFill>
            </a:rPr>
            <a:t> a minimum maturity score of 3 is required to achieve compliance to DORA. Scoring below this threshold will result in a point of improvement. </a:t>
          </a:r>
        </a:p>
        <a:p>
          <a:endParaRPr lang="en-GB" sz="2000" baseline="0">
            <a:solidFill>
              <a:schemeClr val="bg1"/>
            </a:solidFill>
          </a:endParaRPr>
        </a:p>
        <a:p>
          <a:r>
            <a:rPr lang="en-GB" sz="2000" baseline="0">
              <a:solidFill>
                <a:schemeClr val="bg1"/>
              </a:solidFill>
            </a:rPr>
            <a:t>Remember that DORA will turn fully into effect on </a:t>
          </a:r>
          <a:r>
            <a:rPr lang="en-GB" sz="2000" b="1" u="sng" baseline="0">
              <a:solidFill>
                <a:srgbClr val="FF9900"/>
              </a:solidFill>
            </a:rPr>
            <a:t>17/01/2025</a:t>
          </a:r>
          <a:r>
            <a:rPr lang="en-GB" sz="2000" baseline="0">
              <a:solidFill>
                <a:schemeClr val="bg1"/>
              </a:solidFill>
            </a:rPr>
            <a:t>. </a:t>
          </a:r>
          <a:endParaRPr lang="en-GB" sz="2000">
            <a:solidFill>
              <a:schemeClr val="bg1"/>
            </a:solidFill>
          </a:endParaRPr>
        </a:p>
      </xdr:txBody>
    </xdr:sp>
    <xdr:clientData/>
  </xdr:twoCellAnchor>
  <xdr:twoCellAnchor>
    <xdr:from>
      <xdr:col>12</xdr:col>
      <xdr:colOff>217487</xdr:colOff>
      <xdr:row>42</xdr:row>
      <xdr:rowOff>521229</xdr:rowOff>
    </xdr:from>
    <xdr:to>
      <xdr:col>26</xdr:col>
      <xdr:colOff>396875</xdr:colOff>
      <xdr:row>49</xdr:row>
      <xdr:rowOff>13230</xdr:rowOff>
    </xdr:to>
    <xdr:sp macro="" textlink="">
      <xdr:nvSpPr>
        <xdr:cNvPr id="2" name="TextBox 2">
          <a:extLst>
            <a:ext uri="{FF2B5EF4-FFF2-40B4-BE49-F238E27FC236}">
              <a16:creationId xmlns:a16="http://schemas.microsoft.com/office/drawing/2014/main" id="{23C8C2E9-7967-4E45-B79E-409090530145}"/>
            </a:ext>
            <a:ext uri="{147F2762-F138-4A5C-976F-8EAC2B608ADB}">
              <a16:predDERef xmlns:a16="http://schemas.microsoft.com/office/drawing/2014/main" pred="{DC7D3B41-0ABC-2D4B-97F3-40A962E8BBAA}"/>
            </a:ext>
          </a:extLst>
        </xdr:cNvPr>
        <xdr:cNvSpPr txBox="1"/>
      </xdr:nvSpPr>
      <xdr:spPr>
        <a:xfrm>
          <a:off x="16939154" y="11104562"/>
          <a:ext cx="11305117" cy="5048251"/>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DORA in Control reviewers conclusion (example</a:t>
          </a:r>
          <a:r>
            <a:rPr lang="en-GB" sz="2400" b="1" i="0" u="none" strike="noStrike" baseline="0">
              <a:solidFill>
                <a:srgbClr val="1C80EC"/>
              </a:solidFill>
              <a:effectLst/>
              <a:latin typeface="+mn-lt"/>
              <a:ea typeface="+mn-ea"/>
              <a:cs typeface="+mn-cs"/>
            </a:rPr>
            <a:t> text below)</a:t>
          </a:r>
          <a:r>
            <a:rPr lang="en-GB" sz="2400" b="1" i="0" u="none" strike="noStrike">
              <a:solidFill>
                <a:srgbClr val="1C80EC"/>
              </a:solidFill>
              <a:effectLst/>
              <a:latin typeface="+mn-lt"/>
              <a:ea typeface="+mn-ea"/>
              <a:cs typeface="+mn-cs"/>
            </a:rPr>
            <a:t>:</a:t>
          </a:r>
          <a:endParaRPr lang="en-GB" sz="2400" b="1" i="0" u="none" strike="noStrike" baseline="0">
            <a:solidFill>
              <a:srgbClr val="1C80EC"/>
            </a:solidFill>
            <a:effectLst/>
            <a:latin typeface="+mn-lt"/>
            <a:ea typeface="+mn-ea"/>
            <a:cs typeface="+mn-cs"/>
          </a:endParaRPr>
        </a:p>
        <a:p>
          <a:endParaRPr lang="en-GB" sz="2000">
            <a:solidFill>
              <a:schemeClr val="bg1"/>
            </a:solidFill>
          </a:endParaRPr>
        </a:p>
        <a:p>
          <a:r>
            <a:rPr lang="en-GB" sz="2000">
              <a:solidFill>
                <a:schemeClr val="bg1"/>
              </a:solidFill>
            </a:rPr>
            <a:t>Following the results of the DORA in Control assessment, we have identified several areas requiring attention to align fully with the Digital Operational Resilience Act (DORA)</a:t>
          </a:r>
          <a:r>
            <a:rPr lang="en-GB" sz="2000" baseline="0">
              <a:solidFill>
                <a:schemeClr val="bg1"/>
              </a:solidFill>
            </a:rPr>
            <a:t> and to mitigate risks for the critical and important functions of our organizations.</a:t>
          </a:r>
        </a:p>
        <a:p>
          <a:endParaRPr lang="en-GB" sz="2000" baseline="0">
            <a:solidFill>
              <a:schemeClr val="bg1"/>
            </a:solidFill>
          </a:endParaRPr>
        </a:p>
        <a:p>
          <a:r>
            <a:rPr lang="en-GB" sz="2000" baseline="0">
              <a:solidFill>
                <a:schemeClr val="bg1"/>
              </a:solidFill>
            </a:rPr>
            <a:t>We identified the following priority risks for our critical and important functions:</a:t>
          </a:r>
        </a:p>
        <a:p>
          <a:endParaRPr lang="en-GB" sz="2000" baseline="0">
            <a:solidFill>
              <a:schemeClr val="bg1"/>
            </a:solidFill>
          </a:endParaRPr>
        </a:p>
        <a:p>
          <a:r>
            <a:rPr lang="en-GB" sz="2000" baseline="0">
              <a:solidFill>
                <a:schemeClr val="bg1"/>
              </a:solidFill>
            </a:rPr>
            <a:t>1. Critical function A: [insert risk]</a:t>
          </a:r>
        </a:p>
        <a:p>
          <a:pPr marL="0" marR="0" lvl="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2. Critical function B: [insert risk]</a:t>
          </a:r>
        </a:p>
        <a:p>
          <a:pPr marL="0" marR="0" lvl="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3. Critical function C: [insert risk]</a:t>
          </a:r>
          <a:endParaRPr lang="en-GB" sz="2000">
            <a:solidFill>
              <a:schemeClr val="bg1"/>
            </a:solidFill>
          </a:endParaRPr>
        </a:p>
        <a:p>
          <a:endParaRPr lang="en-GB" sz="200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Management has shown a strong commitment to addressing these gaps and has expressed their intention to remediate all identified issues in a timely manner. </a:t>
          </a:r>
        </a:p>
        <a:p>
          <a:endParaRPr lang="en-GB" sz="20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363043</xdr:colOff>
      <xdr:row>0</xdr:row>
      <xdr:rowOff>0</xdr:rowOff>
    </xdr:from>
    <xdr:to>
      <xdr:col>6</xdr:col>
      <xdr:colOff>1425224</xdr:colOff>
      <xdr:row>25</xdr:row>
      <xdr:rowOff>107373</xdr:rowOff>
    </xdr:to>
    <xdr:graphicFrame macro="">
      <xdr:nvGraphicFramePr>
        <xdr:cNvPr id="2" name="Chart 1">
          <a:extLst>
            <a:ext uri="{FF2B5EF4-FFF2-40B4-BE49-F238E27FC236}">
              <a16:creationId xmlns:a16="http://schemas.microsoft.com/office/drawing/2014/main" id="{3A78D08C-3F39-A244-A3A3-F86759B0E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232193</xdr:colOff>
      <xdr:row>1</xdr:row>
      <xdr:rowOff>106474</xdr:rowOff>
    </xdr:from>
    <xdr:to>
      <xdr:col>3</xdr:col>
      <xdr:colOff>959557</xdr:colOff>
      <xdr:row>24</xdr:row>
      <xdr:rowOff>60293</xdr:rowOff>
    </xdr:to>
    <xdr:sp macro="" textlink="">
      <xdr:nvSpPr>
        <xdr:cNvPr id="3" name="TextBox 2">
          <a:extLst>
            <a:ext uri="{FF2B5EF4-FFF2-40B4-BE49-F238E27FC236}">
              <a16:creationId xmlns:a16="http://schemas.microsoft.com/office/drawing/2014/main" id="{8B055045-E8DA-6646-B407-C45708C76BB4}"/>
            </a:ext>
          </a:extLst>
        </xdr:cNvPr>
        <xdr:cNvSpPr txBox="1"/>
      </xdr:nvSpPr>
      <xdr:spPr>
        <a:xfrm>
          <a:off x="232193" y="309674"/>
          <a:ext cx="3114964" cy="462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tx1"/>
              </a:solidFill>
            </a:rPr>
            <a:t>DORA in Control and the DNB 2023 GP</a:t>
          </a:r>
          <a:r>
            <a:rPr lang="en-GB" sz="2800" b="1" baseline="0">
              <a:solidFill>
                <a:schemeClr val="tx1"/>
              </a:solidFill>
            </a:rPr>
            <a:t> mapping:</a:t>
          </a:r>
        </a:p>
        <a:p>
          <a:endParaRPr lang="en-GB" sz="2400" b="1" baseline="0"/>
        </a:p>
        <a:p>
          <a:r>
            <a:rPr lang="en-GB" sz="1800" b="0" baseline="0"/>
            <a:t>- </a:t>
          </a:r>
          <a:r>
            <a:rPr lang="en-GB" sz="1800" b="1" baseline="0">
              <a:solidFill>
                <a:schemeClr val="accent6"/>
              </a:solidFill>
            </a:rPr>
            <a:t>44%</a:t>
          </a:r>
          <a:r>
            <a:rPr lang="en-GB" sz="1800" b="0" baseline="0"/>
            <a:t> of the DORA controls are a </a:t>
          </a:r>
          <a:r>
            <a:rPr lang="en-GB" sz="1800" b="1" u="sng" baseline="0">
              <a:solidFill>
                <a:schemeClr val="accent6"/>
              </a:solidFill>
            </a:rPr>
            <a:t>full match </a:t>
          </a:r>
          <a:r>
            <a:rPr lang="en-GB" sz="1800" b="0" baseline="0"/>
            <a:t>with the DNB Good Practices;</a:t>
          </a:r>
        </a:p>
        <a:p>
          <a:endParaRPr lang="en-GB" sz="1800" b="0" baseline="0"/>
        </a:p>
        <a:p>
          <a:r>
            <a:rPr lang="en-GB" sz="1800" b="0" baseline="0"/>
            <a:t>- </a:t>
          </a:r>
          <a:r>
            <a:rPr lang="en-GB" sz="1800" b="1" baseline="0">
              <a:solidFill>
                <a:schemeClr val="accent4"/>
              </a:solidFill>
            </a:rPr>
            <a:t>41%</a:t>
          </a:r>
          <a:r>
            <a:rPr lang="en-GB" sz="1800" b="0" baseline="0"/>
            <a:t> of the DORA controls are </a:t>
          </a:r>
          <a:r>
            <a:rPr lang="en-GB" sz="1800" b="1" u="sng" baseline="0">
              <a:solidFill>
                <a:schemeClr val="accent4"/>
              </a:solidFill>
            </a:rPr>
            <a:t>partly covered </a:t>
          </a:r>
          <a:r>
            <a:rPr lang="en-GB" sz="1800" b="0" baseline="0"/>
            <a:t>by the DNB Good Practices;</a:t>
          </a:r>
        </a:p>
        <a:p>
          <a:endParaRPr lang="en-GB" sz="1800" b="0" baseline="0"/>
        </a:p>
        <a:p>
          <a:r>
            <a:rPr lang="en-GB" sz="1800" b="0" baseline="0"/>
            <a:t>- </a:t>
          </a:r>
          <a:r>
            <a:rPr lang="en-GB" sz="1800" b="1" baseline="0">
              <a:solidFill>
                <a:srgbClr val="C00000"/>
              </a:solidFill>
            </a:rPr>
            <a:t>15%</a:t>
          </a:r>
          <a:r>
            <a:rPr lang="en-GB" sz="1800" b="0" baseline="0"/>
            <a:t> of the DORA controls </a:t>
          </a:r>
          <a:r>
            <a:rPr lang="en-GB" sz="1800" b="1" u="sng" baseline="0">
              <a:solidFill>
                <a:srgbClr val="C00000"/>
              </a:solidFill>
            </a:rPr>
            <a:t>do not match </a:t>
          </a:r>
          <a:r>
            <a:rPr lang="en-GB" sz="1800" b="0" baseline="0"/>
            <a:t>with any of the DNB Good Practices.</a:t>
          </a:r>
          <a:endParaRPr lang="en-GB" sz="1800" b="0"/>
        </a:p>
      </xdr:txBody>
    </xdr:sp>
    <xdr:clientData/>
  </xdr:twoCellAnchor>
  <xdr:twoCellAnchor>
    <xdr:from>
      <xdr:col>6</xdr:col>
      <xdr:colOff>1894479</xdr:colOff>
      <xdr:row>1</xdr:row>
      <xdr:rowOff>117759</xdr:rowOff>
    </xdr:from>
    <xdr:to>
      <xdr:col>6</xdr:col>
      <xdr:colOff>6646332</xdr:colOff>
      <xdr:row>24</xdr:row>
      <xdr:rowOff>71578</xdr:rowOff>
    </xdr:to>
    <xdr:sp macro="" textlink="">
      <xdr:nvSpPr>
        <xdr:cNvPr id="4" name="TextBox 3">
          <a:extLst>
            <a:ext uri="{FF2B5EF4-FFF2-40B4-BE49-F238E27FC236}">
              <a16:creationId xmlns:a16="http://schemas.microsoft.com/office/drawing/2014/main" id="{290E35B9-3B69-EE40-8978-6754E0D07D1D}"/>
            </a:ext>
          </a:extLst>
        </xdr:cNvPr>
        <xdr:cNvSpPr txBox="1"/>
      </xdr:nvSpPr>
      <xdr:spPr>
        <a:xfrm>
          <a:off x="5869579" y="320959"/>
          <a:ext cx="2053" cy="462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tx1"/>
              </a:solidFill>
            </a:rPr>
            <a:t>Domain-level</a:t>
          </a:r>
          <a:r>
            <a:rPr lang="en-GB" sz="2800" b="1" baseline="0">
              <a:solidFill>
                <a:schemeClr val="tx1"/>
              </a:solidFill>
            </a:rPr>
            <a:t> highlights:</a:t>
          </a:r>
        </a:p>
        <a:p>
          <a:endParaRPr lang="en-GB" sz="2400" b="1" baseline="0"/>
        </a:p>
        <a:p>
          <a:r>
            <a:rPr lang="en-GB" sz="1800" b="0" baseline="0"/>
            <a:t>The DORA controls are mostly covered by the DNB controls on: </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1) Software and Systems Development</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2) Resilience Testing </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3) Operational Management</a:t>
          </a:r>
        </a:p>
        <a:p>
          <a:r>
            <a:rPr lang="en-GB" sz="1800" b="0" i="1" baseline="0"/>
            <a:t>4) Governance and Risk Management</a:t>
          </a:r>
        </a:p>
        <a:p>
          <a:endParaRPr lang="en-GB" sz="1800" b="0" baseline="0"/>
        </a:p>
        <a:p>
          <a:r>
            <a:rPr lang="en-GB" sz="1800" b="0" baseline="0"/>
            <a:t>The major gaps are in the areas of: </a:t>
          </a:r>
        </a:p>
        <a:p>
          <a:r>
            <a:rPr lang="en-GB" sz="1800" b="0" i="1" baseline="0"/>
            <a:t>1) Continuity Management</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2) Incident Management</a:t>
          </a:r>
        </a:p>
        <a:p>
          <a:r>
            <a:rPr lang="en-GB" sz="1800" b="0" i="1" baseline="0"/>
            <a:t>3) Third-party Risk Management </a:t>
          </a:r>
        </a:p>
        <a:p>
          <a:r>
            <a:rPr lang="en-GB" sz="1800" b="0" i="1" baseline="0"/>
            <a:t>4) Security Management</a:t>
          </a:r>
        </a:p>
      </xdr:txBody>
    </xdr:sp>
    <xdr:clientData/>
  </xdr:twoCellAnchor>
  <xdr:twoCellAnchor>
    <xdr:from>
      <xdr:col>6</xdr:col>
      <xdr:colOff>7210780</xdr:colOff>
      <xdr:row>0</xdr:row>
      <xdr:rowOff>0</xdr:rowOff>
    </xdr:from>
    <xdr:to>
      <xdr:col>10</xdr:col>
      <xdr:colOff>56447</xdr:colOff>
      <xdr:row>25</xdr:row>
      <xdr:rowOff>70555</xdr:rowOff>
    </xdr:to>
    <xdr:graphicFrame macro="">
      <xdr:nvGraphicFramePr>
        <xdr:cNvPr id="6" name="Chart 4">
          <a:extLst>
            <a:ext uri="{FF2B5EF4-FFF2-40B4-BE49-F238E27FC236}">
              <a16:creationId xmlns:a16="http://schemas.microsoft.com/office/drawing/2014/main" id="{270BCAC0-CD09-E843-A2CF-2B3607C1C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1393472</xdr:colOff>
      <xdr:row>4</xdr:row>
      <xdr:rowOff>24693</xdr:rowOff>
    </xdr:from>
    <xdr:to>
      <xdr:col>5</xdr:col>
      <xdr:colOff>2017889</xdr:colOff>
      <xdr:row>21</xdr:row>
      <xdr:rowOff>70556</xdr:rowOff>
    </xdr:to>
    <xdr:sp macro="" textlink="">
      <xdr:nvSpPr>
        <xdr:cNvPr id="2" name="TextBox 1">
          <a:extLst>
            <a:ext uri="{FF2B5EF4-FFF2-40B4-BE49-F238E27FC236}">
              <a16:creationId xmlns:a16="http://schemas.microsoft.com/office/drawing/2014/main" id="{B6333305-0CE2-1F23-2634-71D87011D8E7}"/>
            </a:ext>
          </a:extLst>
        </xdr:cNvPr>
        <xdr:cNvSpPr txBox="1"/>
      </xdr:nvSpPr>
      <xdr:spPr>
        <a:xfrm>
          <a:off x="2084916" y="786693"/>
          <a:ext cx="9500306" cy="3404307"/>
        </a:xfrm>
        <a:prstGeom prst="rect">
          <a:avLst/>
        </a:prstGeom>
        <a:solidFill>
          <a:srgbClr val="1B80E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bg1"/>
              </a:solidFill>
            </a:rPr>
            <a:t>Major ICT-related Incident or security or operational payment-related incident:</a:t>
          </a:r>
        </a:p>
        <a:p>
          <a:endParaRPr lang="en-GB" sz="1200" b="1">
            <a:solidFill>
              <a:schemeClr val="bg1"/>
            </a:solidFill>
          </a:endParaRPr>
        </a:p>
        <a:p>
          <a:r>
            <a:rPr lang="en-GB" sz="1200">
              <a:solidFill>
                <a:schemeClr val="bg1"/>
              </a:solidFill>
            </a:rPr>
            <a:t>An incident is to classified as major if critical services are affected and:</a:t>
          </a:r>
        </a:p>
        <a:p>
          <a:endParaRPr lang="en-GB" sz="1200">
            <a:solidFill>
              <a:schemeClr val="bg1"/>
            </a:solidFill>
          </a:endParaRPr>
        </a:p>
        <a:p>
          <a:r>
            <a:rPr lang="en-GB" sz="1200">
              <a:solidFill>
                <a:schemeClr val="bg1"/>
              </a:solidFill>
            </a:rPr>
            <a:t>- (i) any malicious unauthorised access to network and information systems identified, which may result to data losses or </a:t>
          </a:r>
        </a:p>
        <a:p>
          <a:r>
            <a:rPr lang="en-GB" sz="1200">
              <a:solidFill>
                <a:schemeClr val="bg1"/>
              </a:solidFill>
            </a:rPr>
            <a:t>- (ii) the thresholds of </a:t>
          </a:r>
          <a:r>
            <a:rPr lang="en-GB" sz="1200" b="1">
              <a:solidFill>
                <a:schemeClr val="bg1"/>
              </a:solidFill>
            </a:rPr>
            <a:t>two additional </a:t>
          </a:r>
          <a:r>
            <a:rPr lang="en-GB" sz="1200">
              <a:solidFill>
                <a:schemeClr val="bg1"/>
              </a:solidFill>
            </a:rPr>
            <a:t>criteria from the below are met</a:t>
          </a:r>
        </a:p>
        <a:p>
          <a:endParaRPr lang="en-GB" sz="1200" b="1">
            <a:solidFill>
              <a:schemeClr val="bg1"/>
            </a:solidFill>
          </a:endParaRPr>
        </a:p>
        <a:p>
          <a:r>
            <a:rPr lang="en-GB" sz="1200" b="1">
              <a:solidFill>
                <a:schemeClr val="bg1"/>
              </a:solidFill>
            </a:rPr>
            <a:t>Alternatively:</a:t>
          </a:r>
        </a:p>
        <a:p>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Recurring incidents that individually do not constitute a major incident shall be considered as one major incident when the following criteria are met:</a:t>
          </a:r>
        </a:p>
        <a:p>
          <a:pPr marL="0" marR="0" indent="0" defTabSz="914400" eaLnBrk="1" fontAlgn="auto" latinLnBrk="0" hangingPunct="1">
            <a:lnSpc>
              <a:spcPct val="100000"/>
            </a:lnSpc>
            <a:spcBef>
              <a:spcPts val="0"/>
            </a:spcBef>
            <a:spcAft>
              <a:spcPts val="0"/>
            </a:spcAft>
            <a:buClrTx/>
            <a:buSzTx/>
            <a:buFontTx/>
            <a:buNone/>
            <a:tabLst/>
            <a:defRPr/>
          </a:pP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have occurred at least twice within 6 months;</a:t>
          </a: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have the same apparent root cause;</a:t>
          </a: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collectively categorise as a major incident,</a:t>
          </a:r>
          <a:r>
            <a:rPr lang="en-GB" sz="1200" b="0" baseline="0">
              <a:solidFill>
                <a:schemeClr val="bg1"/>
              </a:solidFill>
            </a:rPr>
            <a:t> meeting point (ii) above.</a:t>
          </a: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(Financial entities shall assess the existence of recurring incidents on a monthly basis.)</a:t>
          </a:r>
        </a:p>
      </xdr:txBody>
    </xdr:sp>
    <xdr:clientData/>
  </xdr:twoCellAnchor>
  <xdr:twoCellAnchor>
    <xdr:from>
      <xdr:col>5</xdr:col>
      <xdr:colOff>2082094</xdr:colOff>
      <xdr:row>4</xdr:row>
      <xdr:rowOff>21871</xdr:rowOff>
    </xdr:from>
    <xdr:to>
      <xdr:col>8</xdr:col>
      <xdr:colOff>702733</xdr:colOff>
      <xdr:row>21</xdr:row>
      <xdr:rowOff>67734</xdr:rowOff>
    </xdr:to>
    <xdr:sp macro="" textlink="">
      <xdr:nvSpPr>
        <xdr:cNvPr id="3" name="TextBox 2">
          <a:extLst>
            <a:ext uri="{FF2B5EF4-FFF2-40B4-BE49-F238E27FC236}">
              <a16:creationId xmlns:a16="http://schemas.microsoft.com/office/drawing/2014/main" id="{16FC735B-685B-7943-86CA-1BE140A76631}"/>
            </a:ext>
          </a:extLst>
        </xdr:cNvPr>
        <xdr:cNvSpPr txBox="1"/>
      </xdr:nvSpPr>
      <xdr:spPr>
        <a:xfrm>
          <a:off x="11649427" y="783871"/>
          <a:ext cx="9500306" cy="3404307"/>
        </a:xfrm>
        <a:prstGeom prst="rect">
          <a:avLst/>
        </a:prstGeom>
        <a:solidFill>
          <a:srgbClr val="1B80E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bg1"/>
              </a:solidFill>
            </a:rPr>
            <a:t>Reporting of significant</a:t>
          </a:r>
          <a:r>
            <a:rPr lang="en-GB" sz="1800" b="1" baseline="0">
              <a:solidFill>
                <a:schemeClr val="bg1"/>
              </a:solidFill>
            </a:rPr>
            <a:t> cyber threats</a:t>
          </a:r>
          <a:endParaRPr lang="en-GB" sz="1800" b="1">
            <a:solidFill>
              <a:schemeClr val="bg1"/>
            </a:solidFill>
          </a:endParaRPr>
        </a:p>
        <a:p>
          <a:endParaRPr lang="en-GB" sz="1200" b="1">
            <a:solidFill>
              <a:schemeClr val="bg1"/>
            </a:solidFill>
          </a:endParaRPr>
        </a:p>
        <a:p>
          <a:r>
            <a:rPr lang="en-GB" sz="1200">
              <a:solidFill>
                <a:schemeClr val="bg1"/>
              </a:solidFill>
            </a:rPr>
            <a:t>Report a cyber</a:t>
          </a:r>
          <a:r>
            <a:rPr lang="en-GB" sz="1200" baseline="0">
              <a:solidFill>
                <a:schemeClr val="bg1"/>
              </a:solidFill>
            </a:rPr>
            <a:t> threat if the following criteria are met:</a:t>
          </a:r>
        </a:p>
        <a:p>
          <a:endParaRPr lang="en-GB" sz="1200" b="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if materialised, could affect or could have affected critical or important functions of the financial entity, or could affect other financial entities, third party providers, clients or financial counterparts, based on information available to the financial entity;</a:t>
          </a: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has a high probability of materialisation at the financial entity or other financial entities;</a:t>
          </a: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could meet any of the criteria that classify as a 'major incidents when materialised.</a:t>
          </a:r>
          <a:endParaRPr lang="en-GB" sz="1200" b="0">
            <a:solidFill>
              <a:schemeClr val="bg1"/>
            </a:solidFill>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3394-6CE6-BF4B-A1FF-E85C863CA3F0}">
  <sheetPr codeName="Sheet1">
    <tabColor rgb="FFFF9900"/>
  </sheetPr>
  <dimension ref="B2:G60"/>
  <sheetViews>
    <sheetView zoomScaleNormal="190" workbookViewId="0">
      <selection activeCell="F2" sqref="F2"/>
    </sheetView>
  </sheetViews>
  <sheetFormatPr defaultColWidth="10.796875" defaultRowHeight="15.6"/>
  <cols>
    <col min="1" max="1" width="4.5" style="1" customWidth="1"/>
    <col min="2" max="2" width="19" style="2" customWidth="1"/>
    <col min="3" max="3" width="14.5" style="1" bestFit="1" customWidth="1"/>
    <col min="4" max="4" width="29.796875" style="2" bestFit="1" customWidth="1"/>
    <col min="5" max="6" width="70.796875" style="2" customWidth="1"/>
    <col min="7" max="7" width="20.5" style="2" customWidth="1"/>
    <col min="8" max="16384" width="10.796875" style="1"/>
  </cols>
  <sheetData>
    <row r="2" spans="2:7" ht="31.2">
      <c r="B2" s="4" t="s">
        <v>0</v>
      </c>
      <c r="C2" s="3" t="s">
        <v>1</v>
      </c>
      <c r="D2" s="4" t="s">
        <v>2</v>
      </c>
      <c r="E2" s="4" t="s">
        <v>3</v>
      </c>
      <c r="F2" s="5" t="s">
        <v>4</v>
      </c>
      <c r="G2" s="5" t="s">
        <v>5</v>
      </c>
    </row>
    <row r="3" spans="2:7" ht="234">
      <c r="B3" s="2" t="s">
        <v>6</v>
      </c>
      <c r="C3" s="1" t="s">
        <v>7</v>
      </c>
      <c r="D3" s="2" t="s">
        <v>8</v>
      </c>
      <c r="E3" s="2" t="s">
        <v>9</v>
      </c>
    </row>
    <row r="4" spans="2:7" ht="140.4">
      <c r="B4" s="2" t="s">
        <v>6</v>
      </c>
      <c r="C4" s="1" t="s">
        <v>10</v>
      </c>
      <c r="D4" s="2" t="s">
        <v>11</v>
      </c>
      <c r="E4" s="2" t="s">
        <v>12</v>
      </c>
    </row>
    <row r="5" spans="2:7" ht="187.2">
      <c r="B5" s="2" t="s">
        <v>6</v>
      </c>
      <c r="C5" s="1" t="s">
        <v>13</v>
      </c>
      <c r="D5" s="2" t="s">
        <v>14</v>
      </c>
      <c r="E5" s="2" t="s">
        <v>15</v>
      </c>
    </row>
    <row r="6" spans="2:7" ht="156">
      <c r="B6" s="2" t="s">
        <v>6</v>
      </c>
      <c r="C6" s="1" t="s">
        <v>16</v>
      </c>
      <c r="D6" s="2" t="s">
        <v>17</v>
      </c>
      <c r="E6" s="2" t="s">
        <v>18</v>
      </c>
    </row>
    <row r="7" spans="2:7" ht="93.6">
      <c r="B7" s="2" t="s">
        <v>6</v>
      </c>
      <c r="C7" s="1" t="s">
        <v>19</v>
      </c>
      <c r="D7" s="2" t="s">
        <v>20</v>
      </c>
      <c r="E7" s="2" t="s">
        <v>21</v>
      </c>
    </row>
    <row r="8" spans="2:7" ht="140.4">
      <c r="B8" s="2" t="s">
        <v>6</v>
      </c>
      <c r="C8" s="1" t="s">
        <v>22</v>
      </c>
      <c r="D8" s="2" t="s">
        <v>23</v>
      </c>
      <c r="E8" s="2" t="s">
        <v>24</v>
      </c>
    </row>
    <row r="9" spans="2:7" ht="124.8">
      <c r="B9" s="2" t="s">
        <v>25</v>
      </c>
      <c r="C9" s="1" t="s">
        <v>26</v>
      </c>
      <c r="D9" s="2" t="s">
        <v>27</v>
      </c>
      <c r="E9" s="2" t="s">
        <v>28</v>
      </c>
    </row>
    <row r="10" spans="2:7" ht="171.6">
      <c r="B10" s="2" t="s">
        <v>25</v>
      </c>
      <c r="C10" s="1" t="s">
        <v>29</v>
      </c>
      <c r="D10" s="2" t="s">
        <v>30</v>
      </c>
      <c r="E10" s="2" t="s">
        <v>31</v>
      </c>
    </row>
    <row r="11" spans="2:7" ht="156">
      <c r="B11" s="2" t="s">
        <v>25</v>
      </c>
      <c r="C11" s="1" t="s">
        <v>32</v>
      </c>
      <c r="D11" s="2" t="s">
        <v>33</v>
      </c>
      <c r="E11" s="2" t="s">
        <v>34</v>
      </c>
    </row>
    <row r="12" spans="2:7" ht="109.2">
      <c r="B12" s="2" t="s">
        <v>35</v>
      </c>
      <c r="C12" s="1" t="s">
        <v>36</v>
      </c>
      <c r="D12" s="2" t="s">
        <v>37</v>
      </c>
      <c r="E12" s="2" t="s">
        <v>38</v>
      </c>
    </row>
    <row r="13" spans="2:7" ht="109.2">
      <c r="B13" s="2" t="s">
        <v>35</v>
      </c>
      <c r="C13" s="1" t="s">
        <v>39</v>
      </c>
      <c r="D13" s="2" t="s">
        <v>40</v>
      </c>
      <c r="E13" s="2" t="s">
        <v>41</v>
      </c>
    </row>
    <row r="14" spans="2:7" ht="93.6">
      <c r="B14" s="2" t="s">
        <v>35</v>
      </c>
      <c r="C14" s="1" t="s">
        <v>42</v>
      </c>
      <c r="D14" s="2" t="s">
        <v>43</v>
      </c>
      <c r="E14" s="2" t="s">
        <v>44</v>
      </c>
    </row>
    <row r="15" spans="2:7" ht="171.6">
      <c r="B15" s="2" t="s">
        <v>35</v>
      </c>
      <c r="C15" s="1" t="s">
        <v>45</v>
      </c>
      <c r="D15" s="2" t="s">
        <v>46</v>
      </c>
      <c r="E15" s="2" t="s">
        <v>47</v>
      </c>
    </row>
    <row r="16" spans="2:7" ht="78">
      <c r="B16" s="2" t="s">
        <v>48</v>
      </c>
      <c r="C16" s="1" t="s">
        <v>49</v>
      </c>
      <c r="D16" s="2" t="s">
        <v>50</v>
      </c>
      <c r="E16" s="2" t="s">
        <v>51</v>
      </c>
    </row>
    <row r="17" spans="2:5" ht="124.8">
      <c r="B17" s="2" t="s">
        <v>48</v>
      </c>
      <c r="C17" s="1" t="s">
        <v>52</v>
      </c>
      <c r="D17" s="2" t="s">
        <v>53</v>
      </c>
      <c r="E17" s="2" t="s">
        <v>54</v>
      </c>
    </row>
    <row r="18" spans="2:5" ht="124.8">
      <c r="B18" s="2" t="s">
        <v>48</v>
      </c>
      <c r="C18" s="1" t="s">
        <v>55</v>
      </c>
      <c r="D18" s="2" t="s">
        <v>56</v>
      </c>
      <c r="E18" s="2" t="s">
        <v>57</v>
      </c>
    </row>
    <row r="19" spans="2:5" ht="78">
      <c r="B19" s="2" t="s">
        <v>48</v>
      </c>
      <c r="C19" s="1" t="s">
        <v>58</v>
      </c>
      <c r="D19" s="2" t="s">
        <v>59</v>
      </c>
      <c r="E19" s="2" t="s">
        <v>60</v>
      </c>
    </row>
    <row r="20" spans="2:5" ht="140.4">
      <c r="B20" s="2" t="s">
        <v>48</v>
      </c>
      <c r="C20" s="1" t="s">
        <v>61</v>
      </c>
      <c r="D20" s="2" t="s">
        <v>62</v>
      </c>
      <c r="E20" s="2" t="s">
        <v>63</v>
      </c>
    </row>
    <row r="21" spans="2:5" ht="124.8">
      <c r="B21" s="2" t="s">
        <v>48</v>
      </c>
      <c r="C21" s="1" t="s">
        <v>64</v>
      </c>
      <c r="D21" s="2" t="s">
        <v>65</v>
      </c>
      <c r="E21" s="2" t="s">
        <v>66</v>
      </c>
    </row>
    <row r="22" spans="2:5" ht="171.6">
      <c r="B22" s="2" t="s">
        <v>48</v>
      </c>
      <c r="C22" s="1" t="s">
        <v>67</v>
      </c>
      <c r="D22" s="2" t="s">
        <v>68</v>
      </c>
      <c r="E22" s="2" t="s">
        <v>69</v>
      </c>
    </row>
    <row r="23" spans="2:5" ht="171.6">
      <c r="B23" s="2" t="s">
        <v>48</v>
      </c>
      <c r="C23" s="1" t="s">
        <v>70</v>
      </c>
      <c r="D23" s="2" t="s">
        <v>71</v>
      </c>
      <c r="E23" s="2" t="s">
        <v>72</v>
      </c>
    </row>
    <row r="24" spans="2:5" ht="218.4">
      <c r="B24" s="2" t="s">
        <v>73</v>
      </c>
      <c r="C24" s="1" t="s">
        <v>74</v>
      </c>
      <c r="D24" s="2" t="s">
        <v>75</v>
      </c>
      <c r="E24" s="2" t="s">
        <v>76</v>
      </c>
    </row>
    <row r="25" spans="2:5" ht="62.4">
      <c r="B25" s="2" t="s">
        <v>73</v>
      </c>
      <c r="C25" s="1" t="s">
        <v>77</v>
      </c>
      <c r="D25" s="2" t="s">
        <v>78</v>
      </c>
      <c r="E25" s="2" t="s">
        <v>79</v>
      </c>
    </row>
    <row r="26" spans="2:5" ht="124.8">
      <c r="B26" s="2" t="s">
        <v>73</v>
      </c>
      <c r="C26" s="1" t="s">
        <v>80</v>
      </c>
      <c r="D26" s="2" t="s">
        <v>81</v>
      </c>
      <c r="E26" s="2" t="s">
        <v>82</v>
      </c>
    </row>
    <row r="27" spans="2:5" ht="124.8">
      <c r="B27" s="2" t="s">
        <v>73</v>
      </c>
      <c r="C27" s="1" t="s">
        <v>83</v>
      </c>
      <c r="D27" s="2" t="s">
        <v>84</v>
      </c>
      <c r="E27" s="2" t="s">
        <v>85</v>
      </c>
    </row>
    <row r="28" spans="2:5" ht="124.8">
      <c r="B28" s="2" t="s">
        <v>73</v>
      </c>
      <c r="C28" s="1" t="s">
        <v>86</v>
      </c>
      <c r="D28" s="2" t="s">
        <v>87</v>
      </c>
      <c r="E28" s="2" t="s">
        <v>88</v>
      </c>
    </row>
    <row r="29" spans="2:5" ht="156">
      <c r="B29" s="2" t="s">
        <v>73</v>
      </c>
      <c r="C29" s="1" t="s">
        <v>89</v>
      </c>
      <c r="D29" s="2" t="s">
        <v>90</v>
      </c>
      <c r="E29" s="2" t="s">
        <v>91</v>
      </c>
    </row>
    <row r="30" spans="2:5" ht="109.2">
      <c r="B30" s="2" t="s">
        <v>73</v>
      </c>
      <c r="C30" s="1" t="s">
        <v>92</v>
      </c>
      <c r="D30" s="2" t="s">
        <v>93</v>
      </c>
      <c r="E30" s="2" t="s">
        <v>94</v>
      </c>
    </row>
    <row r="31" spans="2:5" ht="202.8">
      <c r="B31" s="2" t="s">
        <v>73</v>
      </c>
      <c r="C31" s="1" t="s">
        <v>95</v>
      </c>
      <c r="D31" s="2" t="s">
        <v>96</v>
      </c>
      <c r="E31" s="2" t="s">
        <v>97</v>
      </c>
    </row>
    <row r="32" spans="2:5" ht="93.6">
      <c r="B32" s="2" t="s">
        <v>73</v>
      </c>
      <c r="C32" s="1" t="s">
        <v>98</v>
      </c>
      <c r="D32" s="2" t="s">
        <v>99</v>
      </c>
      <c r="E32" s="2" t="s">
        <v>100</v>
      </c>
    </row>
    <row r="33" spans="2:5" ht="109.2">
      <c r="B33" s="2" t="s">
        <v>73</v>
      </c>
      <c r="C33" s="1" t="s">
        <v>101</v>
      </c>
      <c r="D33" s="2" t="s">
        <v>102</v>
      </c>
      <c r="E33" s="2" t="s">
        <v>103</v>
      </c>
    </row>
    <row r="34" spans="2:5" ht="62.4">
      <c r="B34" s="2" t="s">
        <v>73</v>
      </c>
      <c r="C34" s="1" t="s">
        <v>104</v>
      </c>
      <c r="D34" s="2" t="s">
        <v>105</v>
      </c>
      <c r="E34" s="2" t="s">
        <v>106</v>
      </c>
    </row>
    <row r="35" spans="2:5" ht="62.4">
      <c r="B35" s="2" t="s">
        <v>73</v>
      </c>
      <c r="C35" s="1" t="s">
        <v>107</v>
      </c>
      <c r="D35" s="2" t="s">
        <v>108</v>
      </c>
      <c r="E35" s="2" t="s">
        <v>109</v>
      </c>
    </row>
    <row r="36" spans="2:5" ht="109.2">
      <c r="B36" s="2" t="s">
        <v>73</v>
      </c>
      <c r="C36" s="1" t="s">
        <v>110</v>
      </c>
      <c r="D36" s="2" t="s">
        <v>111</v>
      </c>
      <c r="E36" s="2" t="s">
        <v>112</v>
      </c>
    </row>
    <row r="37" spans="2:5" ht="93.6">
      <c r="B37" s="2" t="s">
        <v>73</v>
      </c>
      <c r="C37" s="1" t="s">
        <v>113</v>
      </c>
      <c r="D37" s="2" t="s">
        <v>114</v>
      </c>
      <c r="E37" s="2" t="s">
        <v>115</v>
      </c>
    </row>
    <row r="38" spans="2:5" ht="93.6">
      <c r="B38" s="2" t="s">
        <v>116</v>
      </c>
      <c r="C38" s="1" t="s">
        <v>117</v>
      </c>
      <c r="D38" s="2" t="s">
        <v>118</v>
      </c>
      <c r="E38" s="2" t="s">
        <v>119</v>
      </c>
    </row>
    <row r="39" spans="2:5" ht="124.8">
      <c r="B39" s="2" t="s">
        <v>116</v>
      </c>
      <c r="C39" s="1" t="s">
        <v>120</v>
      </c>
      <c r="D39" s="2" t="s">
        <v>121</v>
      </c>
      <c r="E39" s="2" t="s">
        <v>122</v>
      </c>
    </row>
    <row r="40" spans="2:5" ht="171.6">
      <c r="B40" s="2" t="s">
        <v>73</v>
      </c>
      <c r="C40" s="1" t="s">
        <v>123</v>
      </c>
      <c r="D40" s="2" t="s">
        <v>124</v>
      </c>
      <c r="E40" s="2" t="s">
        <v>125</v>
      </c>
    </row>
    <row r="41" spans="2:5" ht="218.4">
      <c r="B41" s="2" t="s">
        <v>73</v>
      </c>
      <c r="C41" s="1" t="s">
        <v>126</v>
      </c>
      <c r="D41" s="2" t="s">
        <v>127</v>
      </c>
      <c r="E41" s="2" t="s">
        <v>128</v>
      </c>
    </row>
    <row r="42" spans="2:5" ht="78">
      <c r="B42" s="2" t="s">
        <v>73</v>
      </c>
      <c r="C42" s="1" t="s">
        <v>129</v>
      </c>
      <c r="D42" s="2" t="s">
        <v>130</v>
      </c>
      <c r="E42" s="2" t="s">
        <v>131</v>
      </c>
    </row>
    <row r="43" spans="2:5" ht="109.2">
      <c r="B43" s="2" t="s">
        <v>73</v>
      </c>
      <c r="C43" s="1" t="s">
        <v>132</v>
      </c>
      <c r="D43" s="2" t="s">
        <v>133</v>
      </c>
      <c r="E43" s="2" t="s">
        <v>134</v>
      </c>
    </row>
    <row r="44" spans="2:5" ht="140.4">
      <c r="B44" s="2" t="s">
        <v>116</v>
      </c>
      <c r="C44" s="1" t="s">
        <v>135</v>
      </c>
      <c r="D44" s="2" t="s">
        <v>136</v>
      </c>
      <c r="E44" s="2" t="s">
        <v>137</v>
      </c>
    </row>
    <row r="45" spans="2:5" ht="46.8">
      <c r="B45" s="2" t="s">
        <v>73</v>
      </c>
      <c r="C45" s="1" t="s">
        <v>138</v>
      </c>
      <c r="D45" s="2" t="s">
        <v>139</v>
      </c>
      <c r="E45" s="2" t="s">
        <v>140</v>
      </c>
    </row>
    <row r="46" spans="2:5" ht="93.6">
      <c r="B46" s="2" t="s">
        <v>73</v>
      </c>
      <c r="C46" s="1" t="s">
        <v>141</v>
      </c>
      <c r="D46" s="2" t="s">
        <v>142</v>
      </c>
      <c r="E46" s="2" t="s">
        <v>143</v>
      </c>
    </row>
    <row r="47" spans="2:5" ht="218.4">
      <c r="B47" s="2" t="s">
        <v>73</v>
      </c>
      <c r="C47" s="1" t="s">
        <v>144</v>
      </c>
      <c r="D47" s="2" t="s">
        <v>145</v>
      </c>
      <c r="E47" s="2" t="s">
        <v>146</v>
      </c>
    </row>
    <row r="48" spans="2:5" ht="156">
      <c r="B48" s="2" t="s">
        <v>73</v>
      </c>
      <c r="C48" s="1" t="s">
        <v>147</v>
      </c>
      <c r="D48" s="2" t="s">
        <v>148</v>
      </c>
      <c r="E48" s="2" t="s">
        <v>149</v>
      </c>
    </row>
    <row r="49" spans="2:5" ht="109.2">
      <c r="B49" s="2" t="s">
        <v>150</v>
      </c>
      <c r="C49" s="1" t="s">
        <v>151</v>
      </c>
      <c r="D49" s="2" t="s">
        <v>152</v>
      </c>
      <c r="E49" s="2" t="s">
        <v>153</v>
      </c>
    </row>
    <row r="50" spans="2:5" ht="234">
      <c r="B50" s="2" t="s">
        <v>150</v>
      </c>
      <c r="C50" s="1" t="s">
        <v>154</v>
      </c>
      <c r="D50" s="2" t="s">
        <v>155</v>
      </c>
      <c r="E50" s="2" t="s">
        <v>156</v>
      </c>
    </row>
    <row r="51" spans="2:5" ht="124.8">
      <c r="B51" s="2" t="s">
        <v>150</v>
      </c>
      <c r="C51" s="1" t="s">
        <v>157</v>
      </c>
      <c r="D51" s="2" t="s">
        <v>158</v>
      </c>
      <c r="E51" s="2" t="s">
        <v>159</v>
      </c>
    </row>
    <row r="52" spans="2:5" ht="109.2">
      <c r="B52" s="2" t="s">
        <v>150</v>
      </c>
      <c r="C52" s="1" t="s">
        <v>160</v>
      </c>
      <c r="D52" s="2" t="s">
        <v>161</v>
      </c>
      <c r="E52" s="2" t="s">
        <v>162</v>
      </c>
    </row>
    <row r="53" spans="2:5" ht="62.4">
      <c r="B53" s="2" t="s">
        <v>150</v>
      </c>
      <c r="C53" s="1" t="s">
        <v>163</v>
      </c>
      <c r="D53" s="2" t="s">
        <v>164</v>
      </c>
      <c r="E53" s="2" t="s">
        <v>165</v>
      </c>
    </row>
    <row r="54" spans="2:5" ht="62.4">
      <c r="B54" s="2" t="s">
        <v>150</v>
      </c>
      <c r="C54" s="1" t="s">
        <v>166</v>
      </c>
      <c r="D54" s="2" t="s">
        <v>167</v>
      </c>
      <c r="E54" s="2" t="s">
        <v>168</v>
      </c>
    </row>
    <row r="55" spans="2:5" ht="109.2">
      <c r="B55" s="2" t="s">
        <v>150</v>
      </c>
      <c r="C55" s="1" t="s">
        <v>169</v>
      </c>
      <c r="D55" s="2" t="s">
        <v>170</v>
      </c>
      <c r="E55" s="2" t="s">
        <v>171</v>
      </c>
    </row>
    <row r="56" spans="2:5" ht="109.2">
      <c r="B56" s="2" t="s">
        <v>150</v>
      </c>
      <c r="C56" s="1" t="s">
        <v>172</v>
      </c>
      <c r="D56" s="2" t="s">
        <v>173</v>
      </c>
      <c r="E56" s="2" t="s">
        <v>174</v>
      </c>
    </row>
    <row r="57" spans="2:5" ht="140.4">
      <c r="B57" s="2" t="s">
        <v>150</v>
      </c>
      <c r="C57" s="1" t="s">
        <v>175</v>
      </c>
      <c r="D57" s="2" t="s">
        <v>176</v>
      </c>
      <c r="E57" s="2" t="s">
        <v>177</v>
      </c>
    </row>
    <row r="58" spans="2:5" ht="93.6">
      <c r="B58" s="2" t="s">
        <v>178</v>
      </c>
      <c r="C58" s="1" t="s">
        <v>179</v>
      </c>
      <c r="D58" s="2" t="s">
        <v>180</v>
      </c>
      <c r="E58" s="2" t="s">
        <v>181</v>
      </c>
    </row>
    <row r="59" spans="2:5" ht="171.6">
      <c r="B59" s="2" t="s">
        <v>178</v>
      </c>
      <c r="C59" s="1" t="s">
        <v>182</v>
      </c>
      <c r="D59" s="2" t="s">
        <v>183</v>
      </c>
      <c r="E59" s="2" t="s">
        <v>184</v>
      </c>
    </row>
    <row r="60" spans="2:5" ht="124.8">
      <c r="B60" s="2" t="s">
        <v>185</v>
      </c>
      <c r="C60" s="1" t="s">
        <v>186</v>
      </c>
      <c r="D60" s="2" t="s">
        <v>187</v>
      </c>
      <c r="E60" s="2" t="s">
        <v>188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6053-FCFA-4492-9A0B-71A52523DE50}">
  <sheetPr codeName="Sheet10">
    <tabColor rgb="FFFF9900"/>
  </sheetPr>
  <dimension ref="A1:L30"/>
  <sheetViews>
    <sheetView showGridLines="0" showRowColHeaders="0" topLeftCell="D1" zoomScale="78" zoomScaleNormal="70" workbookViewId="0">
      <selection activeCell="L27" sqref="L27"/>
    </sheetView>
  </sheetViews>
  <sheetFormatPr defaultColWidth="0" defaultRowHeight="15.6" zeroHeight="1"/>
  <cols>
    <col min="1" max="1" width="9" style="52" customWidth="1"/>
    <col min="2" max="2" width="18.5" style="52" bestFit="1" customWidth="1"/>
    <col min="3" max="3" width="45" style="52" customWidth="1"/>
    <col min="4" max="4" width="5.296875" style="52" customWidth="1"/>
    <col min="5" max="10" width="47.5" style="52" customWidth="1"/>
    <col min="11" max="12" width="9" style="52" customWidth="1"/>
    <col min="13" max="16384" width="9" style="52" hidden="1"/>
  </cols>
  <sheetData>
    <row r="1" spans="3:5"/>
    <row r="2" spans="3:5" ht="28.8">
      <c r="C2" s="58" t="s">
        <v>978</v>
      </c>
    </row>
    <row r="3" spans="3:5" ht="23.4">
      <c r="C3" s="59" t="s">
        <v>979</v>
      </c>
    </row>
    <row r="4" spans="3:5"/>
    <row r="5" spans="3:5"/>
    <row r="6" spans="3:5">
      <c r="E6"/>
    </row>
    <row r="7" spans="3:5"/>
    <row r="8" spans="3:5"/>
    <row r="9" spans="3:5"/>
    <row r="10" spans="3:5"/>
    <row r="11" spans="3:5"/>
    <row r="12" spans="3:5"/>
    <row r="13" spans="3:5"/>
    <row r="14" spans="3:5"/>
    <row r="15" spans="3:5"/>
    <row r="16" spans="3:5"/>
    <row r="17" spans="2:10"/>
    <row r="18" spans="2:10"/>
    <row r="19" spans="2:10"/>
    <row r="20" spans="2:10"/>
    <row r="21" spans="2:10"/>
    <row r="22" spans="2:10"/>
    <row r="23" spans="2:10"/>
    <row r="24" spans="2:10" ht="44.25" customHeight="1">
      <c r="C24" s="19" t="s">
        <v>980</v>
      </c>
      <c r="E24" s="181" t="s">
        <v>981</v>
      </c>
      <c r="F24" s="181"/>
      <c r="G24" s="181"/>
      <c r="H24" s="181"/>
      <c r="I24" s="181"/>
      <c r="J24" s="181"/>
    </row>
    <row r="25" spans="2:10">
      <c r="C25" s="53" t="s">
        <v>982</v>
      </c>
      <c r="E25" s="53" t="s">
        <v>983</v>
      </c>
      <c r="F25" s="53" t="s">
        <v>984</v>
      </c>
      <c r="G25" s="53" t="s">
        <v>985</v>
      </c>
      <c r="H25" s="53" t="s">
        <v>986</v>
      </c>
      <c r="I25" s="53" t="s">
        <v>987</v>
      </c>
      <c r="J25" s="53" t="s">
        <v>988</v>
      </c>
    </row>
    <row r="26" spans="2:10" ht="124.8">
      <c r="B26" s="53" t="s">
        <v>989</v>
      </c>
      <c r="C26" s="54" t="s">
        <v>990</v>
      </c>
      <c r="E26" s="54" t="s">
        <v>991</v>
      </c>
      <c r="F26" s="54" t="s">
        <v>992</v>
      </c>
      <c r="G26" s="54" t="s">
        <v>993</v>
      </c>
      <c r="H26" s="54" t="s">
        <v>994</v>
      </c>
      <c r="I26" s="54" t="s">
        <v>995</v>
      </c>
      <c r="J26" s="54" t="s">
        <v>996</v>
      </c>
    </row>
    <row r="27" spans="2:10" ht="235.05" customHeight="1">
      <c r="B27" s="53" t="s">
        <v>997</v>
      </c>
      <c r="C27" s="54" t="s">
        <v>998</v>
      </c>
      <c r="E27" s="54" t="s">
        <v>999</v>
      </c>
      <c r="F27" s="54" t="s">
        <v>1000</v>
      </c>
      <c r="G27" s="54" t="s">
        <v>1001</v>
      </c>
      <c r="H27" s="54" t="s">
        <v>1002</v>
      </c>
      <c r="I27" s="54" t="s">
        <v>1003</v>
      </c>
      <c r="J27" s="54" t="s">
        <v>1004</v>
      </c>
    </row>
    <row r="28" spans="2:10" ht="31.2">
      <c r="B28" s="53" t="s">
        <v>1005</v>
      </c>
      <c r="C28" s="54"/>
      <c r="E28" s="54"/>
      <c r="F28" s="54"/>
      <c r="G28" s="54"/>
      <c r="H28" s="54"/>
      <c r="I28" s="54"/>
      <c r="J28" s="54"/>
    </row>
    <row r="29" spans="2:10"/>
    <row r="30" spans="2:10"/>
  </sheetData>
  <mergeCells count="1">
    <mergeCell ref="E24:J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F4C1-7AB4-8546-9904-B3A5D702E19A}">
  <sheetPr codeName="Sheet11">
    <tabColor rgb="FFFF9900"/>
  </sheetPr>
  <dimension ref="A1:K78"/>
  <sheetViews>
    <sheetView showGridLines="0" showRowColHeaders="0" topLeftCell="D35" zoomScale="85" zoomScaleNormal="85" workbookViewId="0">
      <selection activeCell="I36" sqref="I36"/>
    </sheetView>
  </sheetViews>
  <sheetFormatPr defaultColWidth="0" defaultRowHeight="15.6" zeroHeight="1"/>
  <cols>
    <col min="1" max="1" width="9" customWidth="1"/>
    <col min="2" max="2" width="30" bestFit="1" customWidth="1"/>
    <col min="3" max="3" width="30.5" bestFit="1" customWidth="1"/>
    <col min="4" max="4" width="17.5" bestFit="1" customWidth="1"/>
    <col min="5" max="5" width="45.296875" bestFit="1" customWidth="1"/>
    <col min="6" max="6" width="52" bestFit="1" customWidth="1"/>
    <col min="7" max="7" width="34.5" style="9" bestFit="1" customWidth="1"/>
    <col min="8" max="8" width="15.5" bestFit="1" customWidth="1"/>
    <col min="9" max="9" width="184.296875" customWidth="1"/>
    <col min="10" max="11" width="9" customWidth="1"/>
    <col min="12" max="16384" width="9" hidden="1"/>
  </cols>
  <sheetData>
    <row r="1" spans="2:9"/>
    <row r="2" spans="2:9" ht="28.8">
      <c r="B2" s="58" t="s">
        <v>1006</v>
      </c>
      <c r="G2"/>
    </row>
    <row r="3" spans="2:9" ht="23.4">
      <c r="B3" s="57" t="s">
        <v>1007</v>
      </c>
      <c r="G3"/>
    </row>
    <row r="4" spans="2:9" ht="35.25" customHeight="1">
      <c r="B4" s="61" t="s">
        <v>1008</v>
      </c>
      <c r="G4"/>
    </row>
    <row r="5" spans="2:9" ht="21">
      <c r="B5" s="26" t="s">
        <v>1009</v>
      </c>
      <c r="C5" s="26" t="s">
        <v>1010</v>
      </c>
      <c r="D5" s="26" t="s">
        <v>1011</v>
      </c>
      <c r="E5" s="26" t="s">
        <v>1012</v>
      </c>
      <c r="F5" s="26" t="s">
        <v>1013</v>
      </c>
      <c r="G5" s="26" t="s">
        <v>1014</v>
      </c>
      <c r="H5" s="26" t="s">
        <v>723</v>
      </c>
      <c r="I5" s="26" t="s">
        <v>1015</v>
      </c>
    </row>
    <row r="6" spans="2:9" ht="62.4">
      <c r="B6" s="23" t="s">
        <v>1016</v>
      </c>
      <c r="C6" s="165" t="s">
        <v>67</v>
      </c>
      <c r="D6" s="24" t="s">
        <v>1017</v>
      </c>
      <c r="E6" s="24" t="s">
        <v>1018</v>
      </c>
      <c r="F6" s="24" t="s">
        <v>1019</v>
      </c>
      <c r="G6" s="24" t="s">
        <v>1020</v>
      </c>
      <c r="H6" s="27">
        <v>1</v>
      </c>
      <c r="I6" s="7" t="s">
        <v>1021</v>
      </c>
    </row>
    <row r="7" spans="2:9" ht="62.4">
      <c r="B7" s="23" t="s">
        <v>1016</v>
      </c>
      <c r="C7" s="165" t="s">
        <v>67</v>
      </c>
      <c r="D7" s="24" t="s">
        <v>1017</v>
      </c>
      <c r="E7" s="24" t="s">
        <v>1018</v>
      </c>
      <c r="F7" s="24" t="s">
        <v>1019</v>
      </c>
      <c r="G7" s="24" t="s">
        <v>1022</v>
      </c>
      <c r="H7" s="27">
        <v>1</v>
      </c>
      <c r="I7" s="7" t="s">
        <v>1023</v>
      </c>
    </row>
    <row r="8" spans="2:9" ht="199.8">
      <c r="B8" s="23" t="s">
        <v>1016</v>
      </c>
      <c r="C8" s="165" t="s">
        <v>67</v>
      </c>
      <c r="D8" s="24" t="s">
        <v>1017</v>
      </c>
      <c r="E8" s="24" t="s">
        <v>1018</v>
      </c>
      <c r="F8" s="24" t="s">
        <v>1019</v>
      </c>
      <c r="G8" s="24" t="s">
        <v>1022</v>
      </c>
      <c r="H8" s="27">
        <v>2</v>
      </c>
      <c r="I8" s="7" t="s">
        <v>1024</v>
      </c>
    </row>
    <row r="9" spans="2:9" ht="312">
      <c r="B9" s="23" t="s">
        <v>1016</v>
      </c>
      <c r="C9" s="165" t="s">
        <v>67</v>
      </c>
      <c r="D9" s="24" t="s">
        <v>1017</v>
      </c>
      <c r="E9" s="24" t="s">
        <v>1018</v>
      </c>
      <c r="F9" s="24" t="s">
        <v>1025</v>
      </c>
      <c r="G9" s="24" t="s">
        <v>1026</v>
      </c>
      <c r="H9" s="27">
        <v>1</v>
      </c>
      <c r="I9" s="50" t="s">
        <v>1027</v>
      </c>
    </row>
    <row r="10" spans="2:9" ht="31.2">
      <c r="B10" s="23" t="s">
        <v>1016</v>
      </c>
      <c r="C10" s="165" t="s">
        <v>67</v>
      </c>
      <c r="D10" s="24" t="s">
        <v>1017</v>
      </c>
      <c r="E10" s="24" t="s">
        <v>1018</v>
      </c>
      <c r="F10" s="24" t="s">
        <v>1028</v>
      </c>
      <c r="G10" s="24" t="s">
        <v>1029</v>
      </c>
      <c r="H10" s="27">
        <v>1</v>
      </c>
      <c r="I10" s="7" t="s">
        <v>1030</v>
      </c>
    </row>
    <row r="11" spans="2:9" ht="243.6">
      <c r="B11" s="23" t="s">
        <v>1016</v>
      </c>
      <c r="C11" s="165" t="s">
        <v>67</v>
      </c>
      <c r="D11" s="24" t="s">
        <v>1017</v>
      </c>
      <c r="E11" s="24" t="s">
        <v>1018</v>
      </c>
      <c r="F11" s="24" t="s">
        <v>1028</v>
      </c>
      <c r="G11" s="24" t="s">
        <v>1029</v>
      </c>
      <c r="H11" s="27">
        <v>2</v>
      </c>
      <c r="I11" s="7" t="s">
        <v>1031</v>
      </c>
    </row>
    <row r="12" spans="2:9" ht="31.2">
      <c r="B12" s="23" t="s">
        <v>1016</v>
      </c>
      <c r="C12" s="165" t="s">
        <v>67</v>
      </c>
      <c r="D12" s="24" t="s">
        <v>1017</v>
      </c>
      <c r="E12" s="24" t="s">
        <v>1018</v>
      </c>
      <c r="F12" s="24" t="s">
        <v>1028</v>
      </c>
      <c r="G12" s="24" t="s">
        <v>1032</v>
      </c>
      <c r="H12" s="27">
        <v>1</v>
      </c>
      <c r="I12" s="7" t="s">
        <v>1033</v>
      </c>
    </row>
    <row r="13" spans="2:9" ht="46.8">
      <c r="B13" s="23" t="s">
        <v>1016</v>
      </c>
      <c r="C13" s="165" t="s">
        <v>67</v>
      </c>
      <c r="D13" s="24" t="s">
        <v>1017</v>
      </c>
      <c r="E13" s="24" t="s">
        <v>1018</v>
      </c>
      <c r="F13" s="24" t="s">
        <v>1028</v>
      </c>
      <c r="G13" s="24" t="s">
        <v>1032</v>
      </c>
      <c r="H13" s="27">
        <v>2</v>
      </c>
      <c r="I13" s="7" t="s">
        <v>1034</v>
      </c>
    </row>
    <row r="14" spans="2:9" ht="31.2">
      <c r="B14" s="23" t="s">
        <v>1016</v>
      </c>
      <c r="C14" s="165" t="s">
        <v>67</v>
      </c>
      <c r="D14" s="24" t="s">
        <v>1017</v>
      </c>
      <c r="E14" s="24" t="s">
        <v>1018</v>
      </c>
      <c r="F14" s="24" t="s">
        <v>1035</v>
      </c>
      <c r="G14" s="24" t="s">
        <v>1036</v>
      </c>
      <c r="H14" s="27">
        <v>1</v>
      </c>
      <c r="I14" s="7" t="s">
        <v>1037</v>
      </c>
    </row>
    <row r="15" spans="2:9" ht="109.2">
      <c r="B15" s="23" t="s">
        <v>1016</v>
      </c>
      <c r="C15" s="165" t="s">
        <v>67</v>
      </c>
      <c r="D15" s="24" t="s">
        <v>1017</v>
      </c>
      <c r="E15" s="24" t="s">
        <v>1018</v>
      </c>
      <c r="F15" s="24" t="s">
        <v>1035</v>
      </c>
      <c r="G15" s="24" t="s">
        <v>1036</v>
      </c>
      <c r="H15" s="27">
        <v>2</v>
      </c>
      <c r="I15" s="50" t="s">
        <v>1038</v>
      </c>
    </row>
    <row r="16" spans="2:9" ht="46.8">
      <c r="B16" s="23" t="s">
        <v>1016</v>
      </c>
      <c r="C16" s="165" t="s">
        <v>67</v>
      </c>
      <c r="D16" s="24" t="s">
        <v>1017</v>
      </c>
      <c r="E16" s="24" t="s">
        <v>1018</v>
      </c>
      <c r="F16" s="24" t="s">
        <v>1035</v>
      </c>
      <c r="G16" s="24" t="s">
        <v>1036</v>
      </c>
      <c r="H16" s="27">
        <v>3</v>
      </c>
      <c r="I16" s="7" t="s">
        <v>1039</v>
      </c>
    </row>
    <row r="17" spans="2:9" ht="46.8">
      <c r="B17" s="23" t="s">
        <v>1016</v>
      </c>
      <c r="C17" s="165" t="s">
        <v>67</v>
      </c>
      <c r="D17" s="24" t="s">
        <v>1017</v>
      </c>
      <c r="E17" s="24" t="s">
        <v>1018</v>
      </c>
      <c r="F17" s="24" t="s">
        <v>1035</v>
      </c>
      <c r="G17" s="24" t="s">
        <v>1036</v>
      </c>
      <c r="H17" s="27">
        <v>4</v>
      </c>
      <c r="I17" s="7" t="s">
        <v>1040</v>
      </c>
    </row>
    <row r="18" spans="2:9" ht="31.2">
      <c r="B18" s="23" t="s">
        <v>1016</v>
      </c>
      <c r="C18" s="165" t="s">
        <v>67</v>
      </c>
      <c r="D18" s="24" t="s">
        <v>1041</v>
      </c>
      <c r="E18" s="24" t="s">
        <v>1018</v>
      </c>
      <c r="F18" s="24" t="s">
        <v>1035</v>
      </c>
      <c r="G18" s="24" t="s">
        <v>1036</v>
      </c>
      <c r="H18" s="27">
        <v>5</v>
      </c>
      <c r="I18" s="7" t="s">
        <v>1042</v>
      </c>
    </row>
    <row r="19" spans="2:9" ht="31.2">
      <c r="B19" s="23" t="s">
        <v>1016</v>
      </c>
      <c r="C19" s="165" t="s">
        <v>67</v>
      </c>
      <c r="D19" s="24" t="s">
        <v>1041</v>
      </c>
      <c r="E19" s="24" t="s">
        <v>1018</v>
      </c>
      <c r="F19" s="24" t="s">
        <v>1035</v>
      </c>
      <c r="G19" s="24" t="s">
        <v>1043</v>
      </c>
      <c r="H19" s="27">
        <v>1</v>
      </c>
      <c r="I19" s="7" t="s">
        <v>1044</v>
      </c>
    </row>
    <row r="20" spans="2:9" ht="31.2">
      <c r="B20" s="23" t="s">
        <v>1016</v>
      </c>
      <c r="C20" s="165" t="s">
        <v>67</v>
      </c>
      <c r="D20" s="24" t="s">
        <v>1041</v>
      </c>
      <c r="E20" s="24" t="s">
        <v>1018</v>
      </c>
      <c r="F20" s="24" t="s">
        <v>1035</v>
      </c>
      <c r="G20" s="24" t="s">
        <v>1043</v>
      </c>
      <c r="H20" s="27">
        <v>2</v>
      </c>
      <c r="I20" s="7" t="s">
        <v>1045</v>
      </c>
    </row>
    <row r="21" spans="2:9" ht="31.2">
      <c r="B21" s="23" t="s">
        <v>1016</v>
      </c>
      <c r="C21" s="165" t="s">
        <v>67</v>
      </c>
      <c r="D21" s="24" t="s">
        <v>1041</v>
      </c>
      <c r="E21" s="24" t="s">
        <v>1018</v>
      </c>
      <c r="F21" s="24" t="s">
        <v>1035</v>
      </c>
      <c r="G21" s="24" t="s">
        <v>1043</v>
      </c>
      <c r="H21" s="27">
        <v>3</v>
      </c>
      <c r="I21" s="7" t="s">
        <v>1046</v>
      </c>
    </row>
    <row r="22" spans="2:9" ht="31.2">
      <c r="B22" s="23" t="s">
        <v>1016</v>
      </c>
      <c r="C22" s="165" t="s">
        <v>67</v>
      </c>
      <c r="D22" s="24" t="s">
        <v>1041</v>
      </c>
      <c r="E22" s="24" t="s">
        <v>1018</v>
      </c>
      <c r="F22" s="24" t="s">
        <v>1035</v>
      </c>
      <c r="G22" s="24" t="s">
        <v>1043</v>
      </c>
      <c r="H22" s="27">
        <v>4</v>
      </c>
      <c r="I22" s="7" t="s">
        <v>1047</v>
      </c>
    </row>
    <row r="23" spans="2:9" ht="31.2">
      <c r="B23" s="23" t="s">
        <v>1016</v>
      </c>
      <c r="C23" s="165" t="s">
        <v>67</v>
      </c>
      <c r="D23" s="24" t="s">
        <v>1041</v>
      </c>
      <c r="E23" s="24" t="s">
        <v>1018</v>
      </c>
      <c r="F23" s="24" t="s">
        <v>1035</v>
      </c>
      <c r="G23" s="24" t="s">
        <v>1043</v>
      </c>
      <c r="H23" s="27">
        <v>5</v>
      </c>
      <c r="I23" s="7" t="s">
        <v>1048</v>
      </c>
    </row>
    <row r="24" spans="2:9" ht="45.6">
      <c r="B24" s="23" t="s">
        <v>1016</v>
      </c>
      <c r="C24" s="165" t="s">
        <v>67</v>
      </c>
      <c r="D24" s="24" t="s">
        <v>1041</v>
      </c>
      <c r="E24" s="24" t="s">
        <v>1018</v>
      </c>
      <c r="F24" s="24" t="s">
        <v>1049</v>
      </c>
      <c r="G24" s="24" t="s">
        <v>1050</v>
      </c>
      <c r="H24" s="27">
        <v>1</v>
      </c>
      <c r="I24" s="7" t="s">
        <v>1051</v>
      </c>
    </row>
    <row r="25" spans="2:9" ht="358.8">
      <c r="B25" s="23" t="s">
        <v>1016</v>
      </c>
      <c r="C25" s="165" t="s">
        <v>67</v>
      </c>
      <c r="D25" s="24" t="s">
        <v>1041</v>
      </c>
      <c r="E25" s="24" t="s">
        <v>1018</v>
      </c>
      <c r="F25" s="24" t="s">
        <v>1049</v>
      </c>
      <c r="G25" s="24" t="s">
        <v>1050</v>
      </c>
      <c r="H25" s="27">
        <v>2</v>
      </c>
      <c r="I25" s="50" t="s">
        <v>1052</v>
      </c>
    </row>
    <row r="26" spans="2:9" ht="31.2">
      <c r="B26" s="23" t="s">
        <v>1016</v>
      </c>
      <c r="C26" s="165" t="s">
        <v>67</v>
      </c>
      <c r="D26" s="24" t="s">
        <v>1041</v>
      </c>
      <c r="E26" s="24" t="s">
        <v>1018</v>
      </c>
      <c r="F26" s="24" t="s">
        <v>1049</v>
      </c>
      <c r="G26" s="24" t="s">
        <v>1053</v>
      </c>
      <c r="H26" s="27">
        <v>1</v>
      </c>
      <c r="I26" s="60" t="s">
        <v>1054</v>
      </c>
    </row>
    <row r="27" spans="2:9" ht="31.2">
      <c r="B27" s="23" t="s">
        <v>1016</v>
      </c>
      <c r="C27" s="165" t="s">
        <v>67</v>
      </c>
      <c r="D27" s="24" t="s">
        <v>1041</v>
      </c>
      <c r="E27" s="24" t="s">
        <v>1018</v>
      </c>
      <c r="F27" s="24" t="s">
        <v>1049</v>
      </c>
      <c r="G27" s="24" t="s">
        <v>1053</v>
      </c>
      <c r="H27" s="27">
        <v>2</v>
      </c>
      <c r="I27" s="7" t="s">
        <v>1055</v>
      </c>
    </row>
    <row r="28" spans="2:9" ht="31.2">
      <c r="B28" s="23" t="s">
        <v>1016</v>
      </c>
      <c r="C28" s="165" t="s">
        <v>67</v>
      </c>
      <c r="D28" s="24" t="s">
        <v>1041</v>
      </c>
      <c r="E28" s="24" t="s">
        <v>1018</v>
      </c>
      <c r="F28" s="24" t="s">
        <v>1049</v>
      </c>
      <c r="G28" s="24" t="s">
        <v>1056</v>
      </c>
      <c r="H28" s="27">
        <v>1</v>
      </c>
      <c r="I28" s="7" t="s">
        <v>1057</v>
      </c>
    </row>
    <row r="29" spans="2:9" ht="259.8">
      <c r="B29" s="23" t="s">
        <v>1016</v>
      </c>
      <c r="C29" s="165" t="s">
        <v>67</v>
      </c>
      <c r="D29" s="24" t="s">
        <v>1041</v>
      </c>
      <c r="E29" s="24" t="s">
        <v>1018</v>
      </c>
      <c r="F29" s="24" t="s">
        <v>1049</v>
      </c>
      <c r="G29" s="24" t="s">
        <v>1056</v>
      </c>
      <c r="H29" s="27">
        <v>2</v>
      </c>
      <c r="I29" s="7" t="s">
        <v>1058</v>
      </c>
    </row>
    <row r="30" spans="2:9" ht="31.2">
      <c r="B30" s="23" t="s">
        <v>1016</v>
      </c>
      <c r="C30" s="165" t="s">
        <v>67</v>
      </c>
      <c r="D30" s="24" t="s">
        <v>1041</v>
      </c>
      <c r="E30" s="24" t="s">
        <v>1018</v>
      </c>
      <c r="F30" s="24" t="s">
        <v>1049</v>
      </c>
      <c r="G30" s="24" t="s">
        <v>1056</v>
      </c>
      <c r="H30" s="27">
        <v>3</v>
      </c>
      <c r="I30" s="7" t="s">
        <v>1059</v>
      </c>
    </row>
    <row r="31" spans="2:9" ht="93.6">
      <c r="B31" s="23" t="s">
        <v>1016</v>
      </c>
      <c r="C31" s="165" t="s">
        <v>67</v>
      </c>
      <c r="D31" s="24" t="s">
        <v>1041</v>
      </c>
      <c r="E31" s="24" t="s">
        <v>1018</v>
      </c>
      <c r="F31" s="24" t="s">
        <v>1049</v>
      </c>
      <c r="G31" s="24" t="s">
        <v>1056</v>
      </c>
      <c r="H31" s="27">
        <v>4</v>
      </c>
      <c r="I31" s="7" t="s">
        <v>1060</v>
      </c>
    </row>
    <row r="32" spans="2:9" ht="31.2">
      <c r="B32" s="23" t="s">
        <v>1016</v>
      </c>
      <c r="C32" s="165" t="s">
        <v>67</v>
      </c>
      <c r="D32" s="24" t="s">
        <v>1041</v>
      </c>
      <c r="E32" s="24" t="s">
        <v>1018</v>
      </c>
      <c r="F32" s="24" t="s">
        <v>1049</v>
      </c>
      <c r="G32" s="24" t="s">
        <v>1061</v>
      </c>
      <c r="H32" s="27">
        <v>1</v>
      </c>
      <c r="I32" s="7" t="s">
        <v>1062</v>
      </c>
    </row>
    <row r="33" spans="2:9" ht="390">
      <c r="B33" s="23" t="s">
        <v>1016</v>
      </c>
      <c r="C33" s="165" t="s">
        <v>67</v>
      </c>
      <c r="D33" s="24" t="s">
        <v>1041</v>
      </c>
      <c r="E33" s="24" t="s">
        <v>1018</v>
      </c>
      <c r="F33" s="24" t="s">
        <v>1049</v>
      </c>
      <c r="G33" s="24" t="s">
        <v>1061</v>
      </c>
      <c r="H33" s="27">
        <v>2</v>
      </c>
      <c r="I33" s="7" t="s">
        <v>1063</v>
      </c>
    </row>
    <row r="34" spans="2:9" ht="31.2">
      <c r="B34" s="23" t="s">
        <v>1016</v>
      </c>
      <c r="C34" s="165" t="s">
        <v>67</v>
      </c>
      <c r="D34" s="24" t="s">
        <v>1041</v>
      </c>
      <c r="E34" s="24" t="s">
        <v>1018</v>
      </c>
      <c r="F34" s="24" t="s">
        <v>1049</v>
      </c>
      <c r="G34" s="24" t="s">
        <v>1064</v>
      </c>
      <c r="H34" s="27">
        <v>1</v>
      </c>
      <c r="I34" s="7" t="s">
        <v>1065</v>
      </c>
    </row>
    <row r="35" spans="2:9" ht="211.2">
      <c r="B35" s="23" t="s">
        <v>1016</v>
      </c>
      <c r="C35" s="165" t="s">
        <v>67</v>
      </c>
      <c r="D35" s="24" t="s">
        <v>1041</v>
      </c>
      <c r="E35" s="24" t="s">
        <v>1018</v>
      </c>
      <c r="F35" s="24" t="s">
        <v>1049</v>
      </c>
      <c r="G35" s="24" t="s">
        <v>1064</v>
      </c>
      <c r="H35" s="27">
        <v>2</v>
      </c>
      <c r="I35" s="7" t="s">
        <v>1066</v>
      </c>
    </row>
    <row r="36" spans="2:9" ht="343.2">
      <c r="B36" s="23" t="s">
        <v>1016</v>
      </c>
      <c r="C36" s="165" t="s">
        <v>67</v>
      </c>
      <c r="D36" s="24" t="s">
        <v>1041</v>
      </c>
      <c r="E36" s="24" t="s">
        <v>1018</v>
      </c>
      <c r="F36" s="24" t="s">
        <v>1067</v>
      </c>
      <c r="G36" s="24" t="s">
        <v>1068</v>
      </c>
      <c r="H36" s="27">
        <v>1</v>
      </c>
      <c r="I36" s="50" t="s">
        <v>1069</v>
      </c>
    </row>
    <row r="37" spans="2:9" ht="109.2">
      <c r="B37" s="23" t="s">
        <v>1016</v>
      </c>
      <c r="C37" s="165" t="s">
        <v>67</v>
      </c>
      <c r="D37" s="24" t="s">
        <v>1041</v>
      </c>
      <c r="E37" s="24" t="s">
        <v>1018</v>
      </c>
      <c r="F37" s="24" t="s">
        <v>1067</v>
      </c>
      <c r="G37" s="24" t="s">
        <v>1070</v>
      </c>
      <c r="H37" s="27">
        <v>1</v>
      </c>
      <c r="I37" s="7" t="s">
        <v>1071</v>
      </c>
    </row>
    <row r="38" spans="2:9" ht="31.2">
      <c r="B38" s="23" t="s">
        <v>1016</v>
      </c>
      <c r="C38" s="165" t="s">
        <v>67</v>
      </c>
      <c r="D38" s="24" t="s">
        <v>1041</v>
      </c>
      <c r="E38" s="24" t="s">
        <v>1018</v>
      </c>
      <c r="F38" s="24" t="s">
        <v>1072</v>
      </c>
      <c r="G38" s="24" t="s">
        <v>1073</v>
      </c>
      <c r="H38" s="27">
        <v>1</v>
      </c>
      <c r="I38" s="7" t="s">
        <v>1074</v>
      </c>
    </row>
    <row r="39" spans="2:9" ht="31.2">
      <c r="B39" s="23" t="s">
        <v>1016</v>
      </c>
      <c r="C39" s="165" t="s">
        <v>67</v>
      </c>
      <c r="D39" s="24" t="s">
        <v>1041</v>
      </c>
      <c r="E39" s="24" t="s">
        <v>1018</v>
      </c>
      <c r="F39" s="24" t="s">
        <v>1072</v>
      </c>
      <c r="G39" s="24" t="s">
        <v>1073</v>
      </c>
      <c r="H39" s="27">
        <v>2</v>
      </c>
      <c r="I39" s="7" t="s">
        <v>1075</v>
      </c>
    </row>
    <row r="40" spans="2:9" ht="140.4">
      <c r="B40" s="23" t="s">
        <v>1016</v>
      </c>
      <c r="C40" s="165" t="s">
        <v>67</v>
      </c>
      <c r="D40" s="24" t="s">
        <v>1041</v>
      </c>
      <c r="E40" s="24" t="s">
        <v>1018</v>
      </c>
      <c r="F40" s="24" t="s">
        <v>1072</v>
      </c>
      <c r="G40" s="24" t="s">
        <v>1073</v>
      </c>
      <c r="H40" s="27">
        <v>3</v>
      </c>
      <c r="I40" s="7" t="s">
        <v>1076</v>
      </c>
    </row>
    <row r="41" spans="2:9" ht="31.2">
      <c r="B41" s="23" t="s">
        <v>1016</v>
      </c>
      <c r="C41" s="165" t="s">
        <v>67</v>
      </c>
      <c r="D41" s="24" t="s">
        <v>1041</v>
      </c>
      <c r="E41" s="24" t="s">
        <v>1018</v>
      </c>
      <c r="F41" s="24" t="s">
        <v>1072</v>
      </c>
      <c r="G41" s="24" t="s">
        <v>1073</v>
      </c>
      <c r="H41" s="27">
        <v>4</v>
      </c>
      <c r="I41" s="60" t="s">
        <v>1077</v>
      </c>
    </row>
    <row r="42" spans="2:9" ht="31.2">
      <c r="B42" s="23" t="s">
        <v>1016</v>
      </c>
      <c r="C42" s="165" t="s">
        <v>67</v>
      </c>
      <c r="D42" s="24" t="s">
        <v>1041</v>
      </c>
      <c r="E42" s="24" t="s">
        <v>1018</v>
      </c>
      <c r="F42" s="24" t="s">
        <v>1072</v>
      </c>
      <c r="G42" s="24" t="s">
        <v>1073</v>
      </c>
      <c r="H42" s="27">
        <v>5</v>
      </c>
      <c r="I42" s="7" t="s">
        <v>1078</v>
      </c>
    </row>
    <row r="43" spans="2:9" ht="107.4">
      <c r="B43" s="23" t="s">
        <v>1016</v>
      </c>
      <c r="C43" s="165" t="s">
        <v>67</v>
      </c>
      <c r="D43" s="24" t="s">
        <v>1041</v>
      </c>
      <c r="E43" s="24" t="s">
        <v>1018</v>
      </c>
      <c r="F43" s="24" t="s">
        <v>1072</v>
      </c>
      <c r="G43" s="24" t="s">
        <v>1079</v>
      </c>
      <c r="H43" s="27">
        <v>1</v>
      </c>
      <c r="I43" s="7" t="s">
        <v>1080</v>
      </c>
    </row>
    <row r="44" spans="2:9" ht="229.8">
      <c r="B44" s="23" t="s">
        <v>1016</v>
      </c>
      <c r="C44" s="165" t="s">
        <v>67</v>
      </c>
      <c r="D44" s="24" t="s">
        <v>1041</v>
      </c>
      <c r="E44" s="24" t="s">
        <v>1018</v>
      </c>
      <c r="F44" s="24" t="s">
        <v>1072</v>
      </c>
      <c r="G44" s="24" t="s">
        <v>1079</v>
      </c>
      <c r="H44" s="27">
        <v>2</v>
      </c>
      <c r="I44" s="7" t="s">
        <v>1081</v>
      </c>
    </row>
    <row r="45" spans="2:9" ht="78">
      <c r="B45" s="23" t="s">
        <v>1016</v>
      </c>
      <c r="C45" s="166" t="s">
        <v>67</v>
      </c>
      <c r="D45" s="66" t="s">
        <v>1041</v>
      </c>
      <c r="E45" s="66" t="s">
        <v>1018</v>
      </c>
      <c r="F45" s="66" t="s">
        <v>1072</v>
      </c>
      <c r="G45" s="66" t="s">
        <v>1079</v>
      </c>
      <c r="H45" s="67">
        <v>3</v>
      </c>
      <c r="I45" s="7" t="s">
        <v>1082</v>
      </c>
    </row>
    <row r="46" spans="2:9" ht="31.2">
      <c r="B46" s="23" t="s">
        <v>1016</v>
      </c>
      <c r="C46" s="165" t="s">
        <v>67</v>
      </c>
      <c r="D46" s="24" t="s">
        <v>1041</v>
      </c>
      <c r="E46" s="24" t="s">
        <v>1018</v>
      </c>
      <c r="F46" s="24" t="s">
        <v>1072</v>
      </c>
      <c r="G46" s="24" t="s">
        <v>1079</v>
      </c>
      <c r="H46" s="27">
        <v>4</v>
      </c>
      <c r="I46" s="7" t="s">
        <v>1083</v>
      </c>
    </row>
    <row r="47" spans="2:9" ht="31.2">
      <c r="B47" s="23" t="s">
        <v>1016</v>
      </c>
      <c r="C47" s="165" t="s">
        <v>67</v>
      </c>
      <c r="D47" s="24" t="s">
        <v>1041</v>
      </c>
      <c r="E47" s="24" t="s">
        <v>1018</v>
      </c>
      <c r="F47" s="24" t="s">
        <v>1072</v>
      </c>
      <c r="G47" s="24" t="s">
        <v>1079</v>
      </c>
      <c r="H47" s="27">
        <v>5</v>
      </c>
      <c r="I47" s="7" t="s">
        <v>1084</v>
      </c>
    </row>
    <row r="48" spans="2:9" ht="31.2">
      <c r="B48" s="23" t="s">
        <v>1016</v>
      </c>
      <c r="C48" s="165" t="s">
        <v>67</v>
      </c>
      <c r="D48" s="24" t="s">
        <v>1041</v>
      </c>
      <c r="E48" s="24" t="s">
        <v>1018</v>
      </c>
      <c r="F48" s="24" t="s">
        <v>1072</v>
      </c>
      <c r="G48" s="24" t="s">
        <v>1085</v>
      </c>
      <c r="H48" s="27">
        <v>1</v>
      </c>
      <c r="I48" s="7" t="s">
        <v>1086</v>
      </c>
    </row>
    <row r="49" spans="2:9" ht="156">
      <c r="B49" s="23" t="s">
        <v>1016</v>
      </c>
      <c r="C49" s="165" t="s">
        <v>67</v>
      </c>
      <c r="D49" s="24" t="s">
        <v>1041</v>
      </c>
      <c r="E49" s="24" t="s">
        <v>1018</v>
      </c>
      <c r="F49" s="24" t="s">
        <v>1072</v>
      </c>
      <c r="G49" s="24" t="s">
        <v>1085</v>
      </c>
      <c r="H49" s="27">
        <v>2</v>
      </c>
      <c r="I49" s="7" t="s">
        <v>1087</v>
      </c>
    </row>
    <row r="50" spans="2:9" ht="78">
      <c r="B50" s="23" t="s">
        <v>1016</v>
      </c>
      <c r="C50" s="165" t="s">
        <v>67</v>
      </c>
      <c r="D50" s="24" t="s">
        <v>1041</v>
      </c>
      <c r="E50" s="24" t="s">
        <v>1018</v>
      </c>
      <c r="F50" s="24" t="s">
        <v>1072</v>
      </c>
      <c r="G50" s="24" t="s">
        <v>1085</v>
      </c>
      <c r="H50" s="27">
        <v>3</v>
      </c>
      <c r="I50" s="7" t="s">
        <v>1088</v>
      </c>
    </row>
    <row r="51" spans="2:9" ht="31.2">
      <c r="B51" s="23" t="s">
        <v>1016</v>
      </c>
      <c r="C51" s="165" t="s">
        <v>67</v>
      </c>
      <c r="D51" s="24" t="s">
        <v>1041</v>
      </c>
      <c r="E51" s="24" t="s">
        <v>1018</v>
      </c>
      <c r="F51" s="24" t="s">
        <v>1089</v>
      </c>
      <c r="G51" s="24" t="s">
        <v>1090</v>
      </c>
      <c r="H51" s="27">
        <v>1</v>
      </c>
      <c r="I51" s="7" t="s">
        <v>1091</v>
      </c>
    </row>
    <row r="52" spans="2:9" ht="156">
      <c r="B52" s="23" t="s">
        <v>1016</v>
      </c>
      <c r="C52" s="165" t="s">
        <v>67</v>
      </c>
      <c r="D52" s="24" t="s">
        <v>1041</v>
      </c>
      <c r="E52" s="24" t="s">
        <v>1018</v>
      </c>
      <c r="F52" s="24" t="s">
        <v>1089</v>
      </c>
      <c r="G52" s="24" t="s">
        <v>1090</v>
      </c>
      <c r="H52" s="27">
        <v>2</v>
      </c>
      <c r="I52" s="7" t="s">
        <v>1092</v>
      </c>
    </row>
    <row r="53" spans="2:9" ht="109.2">
      <c r="B53" s="23" t="s">
        <v>1093</v>
      </c>
      <c r="C53" s="165" t="s">
        <v>1094</v>
      </c>
      <c r="D53" s="23" t="s">
        <v>1095</v>
      </c>
      <c r="E53" s="23" t="s">
        <v>1096</v>
      </c>
      <c r="F53" s="24" t="s">
        <v>1097</v>
      </c>
      <c r="G53" s="24" t="s">
        <v>1098</v>
      </c>
      <c r="H53" s="27">
        <v>1</v>
      </c>
      <c r="I53" s="7" t="s">
        <v>1099</v>
      </c>
    </row>
    <row r="54" spans="2:9" ht="31.2">
      <c r="B54" s="23" t="s">
        <v>1093</v>
      </c>
      <c r="C54" s="165" t="s">
        <v>1094</v>
      </c>
      <c r="D54" s="23" t="s">
        <v>1095</v>
      </c>
      <c r="E54" s="23" t="s">
        <v>1096</v>
      </c>
      <c r="F54" s="24" t="s">
        <v>1097</v>
      </c>
      <c r="G54" s="24" t="s">
        <v>1100</v>
      </c>
      <c r="H54" s="27">
        <v>1</v>
      </c>
      <c r="I54" s="7" t="s">
        <v>1101</v>
      </c>
    </row>
    <row r="55" spans="2:9" ht="106.8">
      <c r="B55" s="23" t="s">
        <v>1093</v>
      </c>
      <c r="C55" s="165" t="s">
        <v>1094</v>
      </c>
      <c r="D55" s="23" t="s">
        <v>1095</v>
      </c>
      <c r="E55" s="23" t="s">
        <v>1096</v>
      </c>
      <c r="F55" s="24" t="s">
        <v>1097</v>
      </c>
      <c r="G55" s="24" t="s">
        <v>1100</v>
      </c>
      <c r="H55" s="27">
        <v>2</v>
      </c>
      <c r="I55" s="7" t="s">
        <v>1102</v>
      </c>
    </row>
    <row r="56" spans="2:9" ht="383.4">
      <c r="B56" s="23" t="s">
        <v>1093</v>
      </c>
      <c r="C56" s="165" t="s">
        <v>1094</v>
      </c>
      <c r="D56" s="23" t="s">
        <v>1095</v>
      </c>
      <c r="E56" s="23" t="s">
        <v>1096</v>
      </c>
      <c r="F56" s="24" t="s">
        <v>1097</v>
      </c>
      <c r="G56" s="24" t="s">
        <v>1103</v>
      </c>
      <c r="H56" s="27">
        <v>1</v>
      </c>
      <c r="I56" s="7" t="s">
        <v>1104</v>
      </c>
    </row>
    <row r="57" spans="2:9" ht="156">
      <c r="B57" s="23" t="s">
        <v>1105</v>
      </c>
      <c r="C57" s="165" t="s">
        <v>1106</v>
      </c>
      <c r="D57" s="23" t="s">
        <v>1107</v>
      </c>
      <c r="E57" s="23" t="s">
        <v>1108</v>
      </c>
      <c r="F57" s="24" t="s">
        <v>1109</v>
      </c>
      <c r="G57" s="24" t="s">
        <v>1110</v>
      </c>
      <c r="H57" s="27">
        <v>1</v>
      </c>
      <c r="I57" s="50" t="s">
        <v>1111</v>
      </c>
    </row>
    <row r="58" spans="2:9" ht="46.8">
      <c r="B58" s="23" t="s">
        <v>1105</v>
      </c>
      <c r="C58" s="165" t="s">
        <v>1106</v>
      </c>
      <c r="D58" s="23" t="s">
        <v>1107</v>
      </c>
      <c r="E58" s="23" t="s">
        <v>1108</v>
      </c>
      <c r="F58" s="24" t="s">
        <v>1109</v>
      </c>
      <c r="G58" s="24" t="s">
        <v>1112</v>
      </c>
      <c r="H58" s="27">
        <v>1</v>
      </c>
      <c r="I58" s="7" t="s">
        <v>1113</v>
      </c>
    </row>
    <row r="59" spans="2:9" ht="187.2">
      <c r="B59" s="23" t="s">
        <v>1105</v>
      </c>
      <c r="C59" s="165" t="s">
        <v>1106</v>
      </c>
      <c r="D59" s="23" t="s">
        <v>1107</v>
      </c>
      <c r="E59" s="23" t="s">
        <v>1108</v>
      </c>
      <c r="F59" s="24" t="s">
        <v>1109</v>
      </c>
      <c r="G59" s="24" t="s">
        <v>1112</v>
      </c>
      <c r="H59" s="27">
        <v>2</v>
      </c>
      <c r="I59" s="50" t="s">
        <v>1114</v>
      </c>
    </row>
    <row r="60" spans="2:9" ht="46.8">
      <c r="B60" s="23" t="s">
        <v>1105</v>
      </c>
      <c r="C60" s="165" t="s">
        <v>1106</v>
      </c>
      <c r="D60" s="23" t="s">
        <v>1107</v>
      </c>
      <c r="E60" s="23" t="s">
        <v>1108</v>
      </c>
      <c r="F60" s="24" t="s">
        <v>1109</v>
      </c>
      <c r="G60" s="24" t="s">
        <v>1112</v>
      </c>
      <c r="H60" s="27">
        <v>3</v>
      </c>
      <c r="I60" s="7" t="s">
        <v>1115</v>
      </c>
    </row>
    <row r="61" spans="2:9" ht="46.8">
      <c r="B61" s="23" t="s">
        <v>1105</v>
      </c>
      <c r="C61" s="165" t="s">
        <v>1106</v>
      </c>
      <c r="D61" s="23" t="s">
        <v>1107</v>
      </c>
      <c r="E61" s="23" t="s">
        <v>1108</v>
      </c>
      <c r="F61" s="24" t="s">
        <v>1109</v>
      </c>
      <c r="G61" s="24" t="s">
        <v>1112</v>
      </c>
      <c r="H61" s="27">
        <v>4</v>
      </c>
      <c r="I61" s="7" t="s">
        <v>1116</v>
      </c>
    </row>
    <row r="62" spans="2:9" ht="93.6">
      <c r="B62" s="23" t="s">
        <v>1105</v>
      </c>
      <c r="C62" s="165" t="s">
        <v>1106</v>
      </c>
      <c r="D62" s="23" t="s">
        <v>1107</v>
      </c>
      <c r="E62" s="23" t="s">
        <v>1108</v>
      </c>
      <c r="F62" s="24" t="s">
        <v>1109</v>
      </c>
      <c r="G62" s="24" t="s">
        <v>1112</v>
      </c>
      <c r="H62" s="27">
        <v>5</v>
      </c>
      <c r="I62" s="7" t="s">
        <v>1117</v>
      </c>
    </row>
    <row r="63" spans="2:9" ht="46.8">
      <c r="B63" s="23" t="s">
        <v>1105</v>
      </c>
      <c r="C63" s="165" t="s">
        <v>1106</v>
      </c>
      <c r="D63" s="23" t="s">
        <v>1107</v>
      </c>
      <c r="E63" s="23" t="s">
        <v>1108</v>
      </c>
      <c r="F63" s="24" t="s">
        <v>1109</v>
      </c>
      <c r="G63" s="24" t="s">
        <v>1112</v>
      </c>
      <c r="H63" s="27">
        <v>6</v>
      </c>
      <c r="I63" s="7" t="s">
        <v>1118</v>
      </c>
    </row>
    <row r="64" spans="2:9" ht="276">
      <c r="B64" s="23" t="s">
        <v>1119</v>
      </c>
      <c r="C64" s="165" t="s">
        <v>1120</v>
      </c>
      <c r="D64" s="23" t="s">
        <v>1121</v>
      </c>
      <c r="E64" s="23" t="s">
        <v>1122</v>
      </c>
      <c r="F64" s="24" t="s">
        <v>1123</v>
      </c>
      <c r="G64" s="24" t="s">
        <v>1124</v>
      </c>
      <c r="H64" s="27">
        <v>1</v>
      </c>
      <c r="I64" s="7" t="s">
        <v>1125</v>
      </c>
    </row>
    <row r="65" spans="2:9" ht="198.6">
      <c r="B65" s="23" t="s">
        <v>1126</v>
      </c>
      <c r="C65" s="165" t="s">
        <v>1120</v>
      </c>
      <c r="D65" s="23" t="s">
        <v>1121</v>
      </c>
      <c r="E65" s="23" t="s">
        <v>1122</v>
      </c>
      <c r="F65" s="24" t="s">
        <v>1123</v>
      </c>
      <c r="G65" s="24" t="s">
        <v>1124</v>
      </c>
      <c r="H65" s="27">
        <v>2</v>
      </c>
      <c r="I65" s="7" t="s">
        <v>1127</v>
      </c>
    </row>
    <row r="66" spans="2:9" ht="62.4">
      <c r="B66" s="23" t="s">
        <v>1126</v>
      </c>
      <c r="C66" s="165" t="s">
        <v>1120</v>
      </c>
      <c r="D66" s="23" t="s">
        <v>1121</v>
      </c>
      <c r="E66" s="23" t="s">
        <v>1122</v>
      </c>
      <c r="F66" s="24" t="s">
        <v>1123</v>
      </c>
      <c r="G66" s="24" t="s">
        <v>1124</v>
      </c>
      <c r="H66" s="27">
        <v>3</v>
      </c>
      <c r="I66" s="7" t="s">
        <v>1128</v>
      </c>
    </row>
    <row r="67" spans="2:9" ht="31.2">
      <c r="B67" s="23" t="s">
        <v>1126</v>
      </c>
      <c r="C67" s="165" t="s">
        <v>1120</v>
      </c>
      <c r="D67" s="23" t="s">
        <v>1121</v>
      </c>
      <c r="E67" s="23" t="s">
        <v>1122</v>
      </c>
      <c r="F67" s="24" t="s">
        <v>1123</v>
      </c>
      <c r="G67" s="24" t="s">
        <v>1124</v>
      </c>
      <c r="H67" s="27">
        <v>4</v>
      </c>
      <c r="I67" s="7" t="s">
        <v>1129</v>
      </c>
    </row>
    <row r="68" spans="2:9" ht="31.2">
      <c r="B68" s="23" t="s">
        <v>1126</v>
      </c>
      <c r="C68" s="165" t="s">
        <v>1120</v>
      </c>
      <c r="D68" s="23" t="s">
        <v>1121</v>
      </c>
      <c r="E68" s="23" t="s">
        <v>1122</v>
      </c>
      <c r="F68" s="24" t="s">
        <v>1123</v>
      </c>
      <c r="G68" s="24" t="s">
        <v>1130</v>
      </c>
      <c r="H68" s="27">
        <v>1</v>
      </c>
      <c r="I68" s="7" t="s">
        <v>1131</v>
      </c>
    </row>
    <row r="69" spans="2:9" ht="171.6">
      <c r="B69" s="23" t="s">
        <v>1126</v>
      </c>
      <c r="C69" s="165" t="s">
        <v>1120</v>
      </c>
      <c r="D69" s="23" t="s">
        <v>1121</v>
      </c>
      <c r="E69" s="23" t="s">
        <v>1122</v>
      </c>
      <c r="F69" s="24" t="s">
        <v>1123</v>
      </c>
      <c r="G69" s="24" t="s">
        <v>1130</v>
      </c>
      <c r="H69" s="27">
        <v>2</v>
      </c>
      <c r="I69" s="50" t="s">
        <v>1132</v>
      </c>
    </row>
    <row r="70" spans="2:9" ht="31.2">
      <c r="B70" s="23" t="s">
        <v>1126</v>
      </c>
      <c r="C70" s="165" t="s">
        <v>1120</v>
      </c>
      <c r="D70" s="23" t="s">
        <v>1121</v>
      </c>
      <c r="E70" s="23" t="s">
        <v>1122</v>
      </c>
      <c r="F70" s="24" t="s">
        <v>1123</v>
      </c>
      <c r="G70" s="24" t="s">
        <v>1130</v>
      </c>
      <c r="H70" s="27">
        <v>3</v>
      </c>
      <c r="I70" s="7" t="s">
        <v>1133</v>
      </c>
    </row>
    <row r="71" spans="2:9" ht="46.8">
      <c r="B71" s="23" t="s">
        <v>1126</v>
      </c>
      <c r="C71" s="165" t="s">
        <v>1120</v>
      </c>
      <c r="D71" s="23" t="s">
        <v>1121</v>
      </c>
      <c r="E71" s="23" t="s">
        <v>1122</v>
      </c>
      <c r="F71" s="24" t="s">
        <v>1123</v>
      </c>
      <c r="G71" s="24" t="s">
        <v>1130</v>
      </c>
      <c r="H71" s="27">
        <v>4</v>
      </c>
      <c r="I71" s="7" t="s">
        <v>1134</v>
      </c>
    </row>
    <row r="72" spans="2:9" ht="31.2">
      <c r="B72" s="23" t="s">
        <v>1126</v>
      </c>
      <c r="C72" s="165" t="s">
        <v>1120</v>
      </c>
      <c r="D72" s="23" t="s">
        <v>1121</v>
      </c>
      <c r="E72" s="23" t="s">
        <v>1122</v>
      </c>
      <c r="F72" s="24" t="s">
        <v>1123</v>
      </c>
      <c r="G72" s="24" t="s">
        <v>1130</v>
      </c>
      <c r="H72" s="27">
        <v>5</v>
      </c>
      <c r="I72" s="7" t="s">
        <v>1135</v>
      </c>
    </row>
    <row r="73" spans="2:9" ht="124.8">
      <c r="B73" s="23" t="s">
        <v>1126</v>
      </c>
      <c r="C73" s="165" t="s">
        <v>1120</v>
      </c>
      <c r="D73" s="23" t="s">
        <v>1121</v>
      </c>
      <c r="E73" s="23" t="s">
        <v>1122</v>
      </c>
      <c r="F73" s="24" t="s">
        <v>1123</v>
      </c>
      <c r="G73" s="24" t="s">
        <v>1136</v>
      </c>
      <c r="H73" s="27">
        <v>1</v>
      </c>
      <c r="I73" s="50" t="s">
        <v>1137</v>
      </c>
    </row>
    <row r="74" spans="2:9" ht="214.8">
      <c r="B74" s="23" t="s">
        <v>1126</v>
      </c>
      <c r="C74" s="165" t="s">
        <v>1120</v>
      </c>
      <c r="D74" s="23" t="s">
        <v>1121</v>
      </c>
      <c r="E74" s="23" t="s">
        <v>1122</v>
      </c>
      <c r="F74" s="24" t="s">
        <v>1123</v>
      </c>
      <c r="G74" s="24" t="s">
        <v>1136</v>
      </c>
      <c r="H74" s="27">
        <v>2</v>
      </c>
      <c r="I74" s="7" t="s">
        <v>1138</v>
      </c>
    </row>
    <row r="75" spans="2:9">
      <c r="B75" s="23" t="s">
        <v>1126</v>
      </c>
      <c r="C75" s="165" t="s">
        <v>1120</v>
      </c>
      <c r="D75" s="23" t="s">
        <v>1121</v>
      </c>
      <c r="E75" s="23" t="s">
        <v>1122</v>
      </c>
      <c r="F75" s="24" t="s">
        <v>1123</v>
      </c>
      <c r="G75" s="24" t="s">
        <v>1136</v>
      </c>
      <c r="H75" s="27">
        <v>3</v>
      </c>
      <c r="I75" s="7" t="s">
        <v>1139</v>
      </c>
    </row>
    <row r="76" spans="2:9" ht="31.2">
      <c r="B76" s="23" t="s">
        <v>1126</v>
      </c>
      <c r="C76" s="165" t="s">
        <v>1120</v>
      </c>
      <c r="D76" s="23" t="s">
        <v>1121</v>
      </c>
      <c r="E76" s="23" t="s">
        <v>1122</v>
      </c>
      <c r="F76" s="24" t="s">
        <v>1123</v>
      </c>
      <c r="G76" s="24" t="s">
        <v>1136</v>
      </c>
      <c r="H76" s="27">
        <v>4</v>
      </c>
      <c r="I76" s="7" t="s">
        <v>1140</v>
      </c>
    </row>
    <row r="77" spans="2:9"/>
    <row r="78" spans="2:9"/>
  </sheetData>
  <autoFilter ref="B5:I76" xr:uid="{38D6AE68-6CF3-8A44-BC0D-D4D6AA9502EF}"/>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6D2E0-A45E-004C-B8D1-82D3CA415A2E}">
  <sheetPr codeName="Sheet12">
    <tabColor rgb="FFFF9900"/>
  </sheetPr>
  <dimension ref="A1:E21"/>
  <sheetViews>
    <sheetView showGridLines="0" showRowColHeaders="0" topLeftCell="A6" zoomScale="127" zoomScaleNormal="127" workbookViewId="0">
      <selection activeCell="B6" sqref="B6"/>
    </sheetView>
  </sheetViews>
  <sheetFormatPr defaultColWidth="0" defaultRowHeight="15.6" zeroHeight="1"/>
  <cols>
    <col min="1" max="1" width="10.796875" customWidth="1"/>
    <col min="2" max="2" width="29.796875" style="55" customWidth="1"/>
    <col min="3" max="3" width="100" customWidth="1"/>
    <col min="4" max="5" width="10.796875" customWidth="1"/>
    <col min="6" max="16384" width="10.796875" hidden="1"/>
  </cols>
  <sheetData>
    <row r="1" spans="2:3"/>
    <row r="2" spans="2:3" ht="28.8">
      <c r="B2" s="58" t="s">
        <v>1006</v>
      </c>
    </row>
    <row r="3" spans="2:3" ht="23.4">
      <c r="B3" s="57" t="s">
        <v>1141</v>
      </c>
    </row>
    <row r="4" spans="2:3"/>
    <row r="5" spans="2:3" ht="23.4">
      <c r="B5" s="182" t="s">
        <v>1142</v>
      </c>
      <c r="C5" s="182"/>
    </row>
    <row r="6" spans="2:3" ht="136.80000000000001">
      <c r="B6" s="62" t="s">
        <v>1143</v>
      </c>
      <c r="C6" s="63" t="s">
        <v>1144</v>
      </c>
    </row>
    <row r="7" spans="2:3">
      <c r="B7" s="62" t="s">
        <v>1145</v>
      </c>
      <c r="C7" s="64" t="s">
        <v>1146</v>
      </c>
    </row>
    <row r="8" spans="2:3" ht="115.2">
      <c r="B8" s="62" t="s">
        <v>1147</v>
      </c>
      <c r="C8" s="65" t="s">
        <v>1148</v>
      </c>
    </row>
    <row r="9" spans="2:3">
      <c r="B9" s="62" t="s">
        <v>1149</v>
      </c>
      <c r="C9" s="64" t="s">
        <v>1150</v>
      </c>
    </row>
    <row r="10" spans="2:3">
      <c r="B10" s="62" t="s">
        <v>1151</v>
      </c>
      <c r="C10" s="64" t="s">
        <v>1152</v>
      </c>
    </row>
    <row r="11" spans="2:3">
      <c r="B11" s="62" t="s">
        <v>1153</v>
      </c>
      <c r="C11" s="64" t="s">
        <v>1154</v>
      </c>
    </row>
    <row r="12" spans="2:3" ht="62.4">
      <c r="B12" s="62" t="s">
        <v>1155</v>
      </c>
      <c r="C12" s="65" t="s">
        <v>1156</v>
      </c>
    </row>
    <row r="13" spans="2:3">
      <c r="B13" s="62" t="s">
        <v>1157</v>
      </c>
      <c r="C13" s="64" t="s">
        <v>1158</v>
      </c>
    </row>
    <row r="14" spans="2:3" ht="31.2">
      <c r="B14" s="62" t="s">
        <v>1159</v>
      </c>
      <c r="C14" s="65" t="s">
        <v>1160</v>
      </c>
    </row>
    <row r="15" spans="2:3" ht="192.6">
      <c r="B15" s="62" t="s">
        <v>1161</v>
      </c>
      <c r="C15" s="65" t="s">
        <v>1162</v>
      </c>
    </row>
    <row r="16" spans="2:3">
      <c r="B16" s="62" t="s">
        <v>1163</v>
      </c>
      <c r="C16" s="65" t="s">
        <v>1164</v>
      </c>
    </row>
    <row r="17" spans="2:3" ht="31.2">
      <c r="B17" s="62" t="s">
        <v>1165</v>
      </c>
      <c r="C17" s="65" t="s">
        <v>1166</v>
      </c>
    </row>
    <row r="18" spans="2:3" ht="97.8">
      <c r="B18" s="62" t="s">
        <v>1167</v>
      </c>
      <c r="C18" s="65" t="s">
        <v>1168</v>
      </c>
    </row>
    <row r="19" spans="2:3" ht="97.8">
      <c r="B19" s="62" t="s">
        <v>1169</v>
      </c>
      <c r="C19" s="65" t="s">
        <v>1170</v>
      </c>
    </row>
    <row r="20" spans="2:3"/>
    <row r="21" spans="2:3"/>
  </sheetData>
  <mergeCells count="1">
    <mergeCell ref="B5:C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FF09-FC8F-5048-9DA9-223A2A925C3E}">
  <sheetPr codeName="Sheet13">
    <tabColor rgb="FFFF9900"/>
  </sheetPr>
  <dimension ref="B2:D29"/>
  <sheetViews>
    <sheetView showGridLines="0" zoomScale="85" zoomScaleNormal="85" workbookViewId="0">
      <selection activeCell="K10" sqref="K10"/>
    </sheetView>
  </sheetViews>
  <sheetFormatPr defaultColWidth="11" defaultRowHeight="15.6"/>
  <cols>
    <col min="2" max="2" width="49.796875" style="9" customWidth="1"/>
    <col min="3" max="3" width="23" customWidth="1"/>
    <col min="4" max="4" width="160" style="9" customWidth="1"/>
  </cols>
  <sheetData>
    <row r="2" spans="2:4" ht="23.4">
      <c r="B2" s="57" t="s">
        <v>1171</v>
      </c>
    </row>
    <row r="3" spans="2:4" ht="21">
      <c r="B3" s="56" t="s">
        <v>1172</v>
      </c>
    </row>
    <row r="4" spans="2:4" ht="18">
      <c r="B4" s="61"/>
    </row>
    <row r="5" spans="2:4" ht="23.4">
      <c r="B5" s="183" t="s">
        <v>1173</v>
      </c>
      <c r="C5" s="183"/>
      <c r="D5" s="183"/>
    </row>
    <row r="6" spans="2:4" ht="21">
      <c r="B6" s="41" t="s">
        <v>1014</v>
      </c>
      <c r="C6" s="42" t="s">
        <v>723</v>
      </c>
      <c r="D6" s="41" t="s">
        <v>1015</v>
      </c>
    </row>
    <row r="7" spans="2:4" ht="277.2">
      <c r="B7" s="24" t="s">
        <v>1174</v>
      </c>
      <c r="C7" s="27">
        <v>1</v>
      </c>
      <c r="D7" s="7" t="s">
        <v>1175</v>
      </c>
    </row>
    <row r="8" spans="2:4" ht="46.8">
      <c r="B8" s="24" t="s">
        <v>1176</v>
      </c>
      <c r="C8" s="27">
        <v>1</v>
      </c>
      <c r="D8" s="7" t="s">
        <v>1177</v>
      </c>
    </row>
    <row r="9" spans="2:4" ht="46.8">
      <c r="B9" s="24" t="s">
        <v>1176</v>
      </c>
      <c r="C9" s="27">
        <v>2</v>
      </c>
      <c r="D9" s="7" t="s">
        <v>1178</v>
      </c>
    </row>
    <row r="10" spans="2:4" ht="46.8">
      <c r="B10" s="24" t="s">
        <v>1176</v>
      </c>
      <c r="C10" s="27">
        <v>3</v>
      </c>
      <c r="D10" s="7" t="s">
        <v>1179</v>
      </c>
    </row>
    <row r="11" spans="2:4" ht="46.8">
      <c r="B11" s="24" t="s">
        <v>1176</v>
      </c>
      <c r="C11" s="27">
        <v>4</v>
      </c>
      <c r="D11" s="7" t="s">
        <v>1180</v>
      </c>
    </row>
    <row r="12" spans="2:4" ht="46.8">
      <c r="B12" s="24" t="s">
        <v>1176</v>
      </c>
      <c r="C12" s="27">
        <v>5</v>
      </c>
      <c r="D12" s="7" t="s">
        <v>1181</v>
      </c>
    </row>
    <row r="13" spans="2:4" ht="46.8">
      <c r="B13" s="24" t="s">
        <v>1176</v>
      </c>
      <c r="C13" s="27">
        <v>6</v>
      </c>
      <c r="D13" s="7" t="s">
        <v>1182</v>
      </c>
    </row>
    <row r="14" spans="2:4" ht="46.8">
      <c r="B14" s="24" t="s">
        <v>1176</v>
      </c>
      <c r="C14" s="27">
        <v>7</v>
      </c>
      <c r="D14" s="7" t="s">
        <v>1183</v>
      </c>
    </row>
    <row r="15" spans="2:4" ht="46.8">
      <c r="B15" s="24" t="s">
        <v>1176</v>
      </c>
      <c r="C15" s="27">
        <v>8</v>
      </c>
      <c r="D15" s="7" t="s">
        <v>1184</v>
      </c>
    </row>
    <row r="16" spans="2:4" ht="109.2">
      <c r="B16" s="24" t="s">
        <v>1176</v>
      </c>
      <c r="C16" s="27">
        <v>9</v>
      </c>
      <c r="D16" s="7" t="s">
        <v>1185</v>
      </c>
    </row>
    <row r="17" spans="2:4" ht="218.4">
      <c r="B17" s="24" t="s">
        <v>1186</v>
      </c>
      <c r="C17" s="27">
        <v>1</v>
      </c>
      <c r="D17" s="7" t="s">
        <v>1187</v>
      </c>
    </row>
    <row r="18" spans="2:4" ht="93.6">
      <c r="B18" s="24" t="s">
        <v>1188</v>
      </c>
      <c r="C18" s="27">
        <v>2</v>
      </c>
      <c r="D18" s="7" t="s">
        <v>1189</v>
      </c>
    </row>
    <row r="19" spans="2:4" ht="244.8">
      <c r="B19" s="24" t="s">
        <v>1190</v>
      </c>
      <c r="C19" s="27">
        <v>1</v>
      </c>
      <c r="D19" s="7" t="s">
        <v>1191</v>
      </c>
    </row>
    <row r="20" spans="2:4" ht="46.8">
      <c r="B20" s="24" t="s">
        <v>1190</v>
      </c>
      <c r="C20" s="27">
        <v>2</v>
      </c>
      <c r="D20" s="7" t="s">
        <v>1192</v>
      </c>
    </row>
    <row r="21" spans="2:4" ht="150.6">
      <c r="B21" s="24" t="s">
        <v>1190</v>
      </c>
      <c r="C21" s="27">
        <v>3</v>
      </c>
      <c r="D21" s="24" t="s">
        <v>1193</v>
      </c>
    </row>
    <row r="22" spans="2:4" ht="46.8">
      <c r="B22" s="24" t="s">
        <v>1194</v>
      </c>
      <c r="C22" s="27">
        <v>1</v>
      </c>
      <c r="D22" s="24" t="s">
        <v>1195</v>
      </c>
    </row>
    <row r="23" spans="2:4" ht="31.2">
      <c r="B23" s="24" t="s">
        <v>1194</v>
      </c>
      <c r="C23" s="27">
        <v>2</v>
      </c>
      <c r="D23" s="24" t="s">
        <v>1196</v>
      </c>
    </row>
    <row r="24" spans="2:4" ht="46.8">
      <c r="B24" s="24" t="s">
        <v>1197</v>
      </c>
      <c r="C24" s="27">
        <v>1</v>
      </c>
      <c r="D24" s="24" t="s">
        <v>1198</v>
      </c>
    </row>
    <row r="25" spans="2:4" ht="120">
      <c r="B25" s="24" t="s">
        <v>1197</v>
      </c>
      <c r="C25" s="27">
        <v>2</v>
      </c>
      <c r="D25" s="68" t="s">
        <v>1199</v>
      </c>
    </row>
    <row r="26" spans="2:4" ht="243.6">
      <c r="B26" s="24" t="s">
        <v>1197</v>
      </c>
      <c r="C26" s="27">
        <v>3</v>
      </c>
      <c r="D26" s="24" t="s">
        <v>1200</v>
      </c>
    </row>
    <row r="27" spans="2:4" ht="78">
      <c r="B27" s="24" t="s">
        <v>1201</v>
      </c>
      <c r="C27" s="27">
        <v>1</v>
      </c>
      <c r="D27" s="24" t="s">
        <v>1202</v>
      </c>
    </row>
    <row r="28" spans="2:4" ht="168.6">
      <c r="B28" s="24" t="s">
        <v>1201</v>
      </c>
      <c r="C28" s="27">
        <v>2</v>
      </c>
      <c r="D28" s="24" t="s">
        <v>1203</v>
      </c>
    </row>
    <row r="29" spans="2:4" ht="78">
      <c r="B29" s="24" t="s">
        <v>1204</v>
      </c>
      <c r="C29" s="27">
        <v>1</v>
      </c>
      <c r="D29" s="24" t="s">
        <v>1205</v>
      </c>
    </row>
  </sheetData>
  <autoFilter ref="B6:D29" xr:uid="{E0E1FF09-FC8F-5048-9DA9-223A2A925C3E}"/>
  <mergeCells count="1">
    <mergeCell ref="B5:D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F5E4C-586C-BF4D-AC68-44B27265C016}">
  <sheetPr codeName="Sheet14">
    <tabColor rgb="FFFF9900"/>
  </sheetPr>
  <dimension ref="B2:D20"/>
  <sheetViews>
    <sheetView showGridLines="0" topLeftCell="A13" zoomScale="110" zoomScaleNormal="110" workbookViewId="0">
      <selection activeCell="B10" sqref="B10"/>
    </sheetView>
  </sheetViews>
  <sheetFormatPr defaultColWidth="11" defaultRowHeight="15.6"/>
  <cols>
    <col min="2" max="2" width="40.296875" style="9" customWidth="1"/>
    <col min="3" max="3" width="12.5" bestFit="1" customWidth="1"/>
    <col min="4" max="4" width="183.296875" customWidth="1"/>
  </cols>
  <sheetData>
    <row r="2" spans="2:4" ht="33.6">
      <c r="B2" s="116" t="s">
        <v>1206</v>
      </c>
    </row>
    <row r="3" spans="2:4" ht="19.05" customHeight="1">
      <c r="B3" s="116"/>
    </row>
    <row r="4" spans="2:4" ht="21">
      <c r="B4" s="41" t="s">
        <v>1014</v>
      </c>
      <c r="C4" s="42" t="s">
        <v>723</v>
      </c>
      <c r="D4" s="42" t="s">
        <v>1207</v>
      </c>
    </row>
    <row r="5" spans="2:4" ht="247.2">
      <c r="B5" s="24" t="s">
        <v>1020</v>
      </c>
      <c r="C5" s="27">
        <v>1</v>
      </c>
      <c r="D5" s="115" t="s">
        <v>1208</v>
      </c>
    </row>
    <row r="6" spans="2:4" ht="46.8">
      <c r="B6" s="24" t="s">
        <v>1209</v>
      </c>
      <c r="C6" s="27">
        <v>1</v>
      </c>
      <c r="D6" s="24" t="s">
        <v>1210</v>
      </c>
    </row>
    <row r="7" spans="2:4" ht="408" customHeight="1">
      <c r="B7" s="24" t="s">
        <v>1211</v>
      </c>
      <c r="C7" s="27">
        <v>1</v>
      </c>
      <c r="D7" s="167" t="s">
        <v>1212</v>
      </c>
    </row>
    <row r="8" spans="2:4" ht="46.8">
      <c r="B8" s="24" t="s">
        <v>1211</v>
      </c>
      <c r="C8" s="27">
        <v>2</v>
      </c>
      <c r="D8" s="24" t="s">
        <v>1213</v>
      </c>
    </row>
    <row r="9" spans="2:4" ht="46.8">
      <c r="B9" s="24" t="s">
        <v>1211</v>
      </c>
      <c r="C9" s="27">
        <v>3</v>
      </c>
      <c r="D9" s="24" t="s">
        <v>1214</v>
      </c>
    </row>
    <row r="10" spans="2:4" ht="303">
      <c r="B10" s="24" t="s">
        <v>1215</v>
      </c>
      <c r="C10" s="27">
        <v>1</v>
      </c>
      <c r="D10" s="115" t="s">
        <v>1216</v>
      </c>
    </row>
    <row r="11" spans="2:4" ht="46.8">
      <c r="B11" s="24" t="s">
        <v>1215</v>
      </c>
      <c r="C11" s="27">
        <v>2</v>
      </c>
      <c r="D11" s="115" t="s">
        <v>1217</v>
      </c>
    </row>
    <row r="12" spans="2:4" ht="93.6">
      <c r="B12" s="24" t="s">
        <v>1218</v>
      </c>
      <c r="C12" s="27">
        <v>1</v>
      </c>
      <c r="D12" s="24" t="s">
        <v>1219</v>
      </c>
    </row>
    <row r="13" spans="2:4" ht="139.80000000000001">
      <c r="B13" s="24" t="s">
        <v>1218</v>
      </c>
      <c r="C13" s="27">
        <v>2</v>
      </c>
      <c r="D13" s="24" t="s">
        <v>1220</v>
      </c>
    </row>
    <row r="14" spans="2:4" ht="62.4">
      <c r="B14" s="24" t="s">
        <v>1218</v>
      </c>
      <c r="C14" s="27">
        <v>3</v>
      </c>
      <c r="D14" s="24" t="s">
        <v>1221</v>
      </c>
    </row>
    <row r="15" spans="2:4" ht="62.4">
      <c r="B15" s="24" t="s">
        <v>1218</v>
      </c>
      <c r="C15" s="27">
        <v>4</v>
      </c>
      <c r="D15" s="24" t="s">
        <v>1222</v>
      </c>
    </row>
    <row r="16" spans="2:4" ht="62.4">
      <c r="B16" s="24" t="s">
        <v>1223</v>
      </c>
      <c r="C16" s="27">
        <v>1</v>
      </c>
      <c r="D16" s="24" t="s">
        <v>1224</v>
      </c>
    </row>
    <row r="17" spans="2:4" ht="46.8">
      <c r="B17" s="24" t="s">
        <v>1223</v>
      </c>
      <c r="C17" s="27">
        <v>2</v>
      </c>
      <c r="D17" s="24" t="s">
        <v>1225</v>
      </c>
    </row>
    <row r="18" spans="2:4" ht="78">
      <c r="B18" s="24" t="s">
        <v>1223</v>
      </c>
      <c r="C18" s="27">
        <v>3</v>
      </c>
      <c r="D18" s="24" t="s">
        <v>1226</v>
      </c>
    </row>
    <row r="19" spans="2:4" ht="46.8">
      <c r="B19" s="24" t="s">
        <v>1223</v>
      </c>
      <c r="C19" s="51">
        <v>4</v>
      </c>
      <c r="D19" s="152" t="s">
        <v>500</v>
      </c>
    </row>
    <row r="20" spans="2:4" ht="109.2">
      <c r="B20" s="24" t="s">
        <v>1227</v>
      </c>
      <c r="C20" s="27">
        <v>1</v>
      </c>
      <c r="D20" s="24" t="s">
        <v>1228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DD38-8CF5-174D-BD6A-DC639F9067F8}">
  <sheetPr codeName="Sheet15">
    <tabColor rgb="FFFF9900"/>
  </sheetPr>
  <dimension ref="B2:D15"/>
  <sheetViews>
    <sheetView showGridLines="0" zoomScale="97" zoomScaleNormal="97" workbookViewId="0">
      <selection activeCell="B8" sqref="B8"/>
    </sheetView>
  </sheetViews>
  <sheetFormatPr defaultColWidth="11" defaultRowHeight="15.6"/>
  <cols>
    <col min="2" max="2" width="40.296875" style="9" customWidth="1"/>
    <col min="3" max="3" width="12.5" bestFit="1" customWidth="1"/>
    <col min="4" max="4" width="152.296875" style="117" customWidth="1"/>
  </cols>
  <sheetData>
    <row r="2" spans="2:4" ht="33.6">
      <c r="B2" s="116" t="s">
        <v>1229</v>
      </c>
    </row>
    <row r="3" spans="2:4" ht="33.6">
      <c r="B3" s="116"/>
    </row>
    <row r="4" spans="2:4" ht="21">
      <c r="B4" s="41" t="s">
        <v>1230</v>
      </c>
      <c r="C4" s="42" t="s">
        <v>723</v>
      </c>
      <c r="D4" s="118" t="s">
        <v>1207</v>
      </c>
    </row>
    <row r="5" spans="2:4" ht="31.2">
      <c r="B5" s="24" t="s">
        <v>1231</v>
      </c>
      <c r="C5" s="27">
        <v>1</v>
      </c>
      <c r="D5" s="7" t="s">
        <v>1232</v>
      </c>
    </row>
    <row r="6" spans="2:4" ht="140.4">
      <c r="B6" s="24" t="s">
        <v>1233</v>
      </c>
      <c r="C6" s="27">
        <v>1</v>
      </c>
      <c r="D6" s="7" t="s">
        <v>1234</v>
      </c>
    </row>
    <row r="7" spans="2:4" ht="186.6">
      <c r="B7" s="24" t="s">
        <v>1235</v>
      </c>
      <c r="C7" s="27">
        <v>1</v>
      </c>
      <c r="D7" s="7" t="s">
        <v>1236</v>
      </c>
    </row>
    <row r="8" spans="2:4" ht="240.75" customHeight="1">
      <c r="B8" s="24" t="s">
        <v>1237</v>
      </c>
      <c r="C8" s="27">
        <v>1</v>
      </c>
      <c r="D8" s="7" t="s">
        <v>1238</v>
      </c>
    </row>
    <row r="9" spans="2:4" ht="191.25" customHeight="1">
      <c r="B9" s="24" t="s">
        <v>1239</v>
      </c>
      <c r="C9" s="27">
        <v>1</v>
      </c>
      <c r="D9" s="7" t="s">
        <v>1240</v>
      </c>
    </row>
    <row r="10" spans="2:4" ht="140.4">
      <c r="B10" s="24" t="s">
        <v>1241</v>
      </c>
      <c r="C10" s="27">
        <v>1</v>
      </c>
      <c r="D10" s="50" t="s">
        <v>1242</v>
      </c>
    </row>
    <row r="11" spans="2:4" ht="31.2">
      <c r="B11" s="24" t="s">
        <v>1241</v>
      </c>
      <c r="C11" s="27">
        <v>2</v>
      </c>
      <c r="D11" s="7" t="s">
        <v>1243</v>
      </c>
    </row>
    <row r="12" spans="2:4" ht="64.5" customHeight="1">
      <c r="B12" s="24" t="s">
        <v>1241</v>
      </c>
      <c r="C12" s="27">
        <v>3</v>
      </c>
      <c r="D12" s="7" t="s">
        <v>1244</v>
      </c>
    </row>
    <row r="13" spans="2:4" ht="64.5" customHeight="1">
      <c r="B13" s="24" t="s">
        <v>1241</v>
      </c>
      <c r="C13" s="27">
        <v>4</v>
      </c>
      <c r="D13" s="7" t="s">
        <v>1245</v>
      </c>
    </row>
    <row r="14" spans="2:4" ht="64.5" customHeight="1">
      <c r="B14" s="24" t="s">
        <v>1241</v>
      </c>
      <c r="C14" s="27">
        <v>5</v>
      </c>
      <c r="D14" s="7" t="s">
        <v>1246</v>
      </c>
    </row>
    <row r="15" spans="2:4" ht="186">
      <c r="B15" s="24" t="s">
        <v>1247</v>
      </c>
      <c r="C15" s="27">
        <v>1</v>
      </c>
      <c r="D15" s="7" t="s">
        <v>1248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7D90-B06D-4398-B1EB-6D65D1458E65}">
  <sheetPr codeName="Sheet2">
    <tabColor theme="0" tint="-0.499984740745262"/>
  </sheetPr>
  <dimension ref="A1:P58"/>
  <sheetViews>
    <sheetView showGridLines="0" showRowColHeaders="0" topLeftCell="B1" zoomScaleNormal="100" workbookViewId="0">
      <selection activeCell="D5" sqref="D5"/>
    </sheetView>
  </sheetViews>
  <sheetFormatPr defaultColWidth="0" defaultRowHeight="15.6" zeroHeight="1"/>
  <cols>
    <col min="1" max="1" width="2.296875" style="46" hidden="1" customWidth="1"/>
    <col min="2" max="3" width="28.296875" style="46" customWidth="1"/>
    <col min="4" max="4" width="43.5" style="46" customWidth="1"/>
    <col min="5" max="5" width="3" style="46" hidden="1" customWidth="1"/>
    <col min="6" max="16" width="11" style="46" hidden="1" customWidth="1"/>
    <col min="17" max="16384" width="10.796875" style="46" hidden="1"/>
  </cols>
  <sheetData>
    <row r="1" spans="2:4" ht="75" customHeight="1">
      <c r="B1" s="168" t="s">
        <v>189</v>
      </c>
      <c r="C1" s="169"/>
      <c r="D1" s="169"/>
    </row>
    <row r="2" spans="2:4">
      <c r="B2" s="48" t="s">
        <v>190</v>
      </c>
      <c r="C2" s="48" t="s">
        <v>191</v>
      </c>
      <c r="D2" s="48" t="s">
        <v>192</v>
      </c>
    </row>
    <row r="3" spans="2:4">
      <c r="B3" s="32" t="s">
        <v>193</v>
      </c>
      <c r="C3" s="32" t="s">
        <v>194</v>
      </c>
      <c r="D3" s="47">
        <v>45247</v>
      </c>
    </row>
    <row r="4" spans="2:4">
      <c r="B4" s="32" t="s">
        <v>195</v>
      </c>
      <c r="C4" s="32" t="s">
        <v>196</v>
      </c>
      <c r="D4" s="47">
        <v>45534</v>
      </c>
    </row>
    <row r="5" spans="2:4" ht="46.8">
      <c r="B5" s="32" t="s">
        <v>197</v>
      </c>
      <c r="C5" s="151" t="s">
        <v>1258</v>
      </c>
      <c r="D5" s="47">
        <v>45596</v>
      </c>
    </row>
    <row r="6" spans="2:4">
      <c r="B6" s="32"/>
      <c r="C6" s="32"/>
      <c r="D6" s="32"/>
    </row>
    <row r="7" spans="2:4">
      <c r="B7" s="32"/>
      <c r="C7" s="32"/>
      <c r="D7" s="32"/>
    </row>
    <row r="8" spans="2:4" ht="33" customHeight="1">
      <c r="B8" s="171" t="s">
        <v>198</v>
      </c>
      <c r="C8" s="171"/>
      <c r="D8" s="171"/>
    </row>
    <row r="9" spans="2:4" ht="298.05" customHeight="1">
      <c r="B9" s="170" t="s">
        <v>199</v>
      </c>
      <c r="C9" s="170"/>
      <c r="D9" s="170"/>
    </row>
    <row r="10" spans="2:4" ht="33" customHeight="1">
      <c r="B10" s="171" t="s">
        <v>1252</v>
      </c>
      <c r="C10" s="171"/>
      <c r="D10" s="171"/>
    </row>
    <row r="11" spans="2:4" ht="97.95" customHeight="1">
      <c r="B11" s="170" t="s">
        <v>1253</v>
      </c>
      <c r="C11" s="170"/>
      <c r="D11" s="170"/>
    </row>
    <row r="12" spans="2:4" ht="33" customHeight="1">
      <c r="B12" s="171" t="s">
        <v>200</v>
      </c>
      <c r="C12" s="171"/>
      <c r="D12" s="171"/>
    </row>
    <row r="13" spans="2:4" ht="85.05" customHeight="1">
      <c r="B13" s="170" t="s">
        <v>201</v>
      </c>
      <c r="C13" s="170"/>
      <c r="D13" s="170"/>
    </row>
    <row r="58" ht="17.25" hidden="1" customHeight="1"/>
  </sheetData>
  <mergeCells count="7">
    <mergeCell ref="B1:D1"/>
    <mergeCell ref="B9:D9"/>
    <mergeCell ref="B13:D13"/>
    <mergeCell ref="B12:D12"/>
    <mergeCell ref="B10:D10"/>
    <mergeCell ref="B11:D11"/>
    <mergeCell ref="B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F054D-027C-4DFE-9CBB-D26D9D1C8253}">
  <sheetPr codeName="Sheet3">
    <tabColor rgb="FF1C80EC"/>
  </sheetPr>
  <dimension ref="A1:AA53"/>
  <sheetViews>
    <sheetView showGridLines="0" showRowColHeaders="0" zoomScale="70" zoomScaleNormal="70" workbookViewId="0">
      <selection activeCell="D53" sqref="D53"/>
    </sheetView>
  </sheetViews>
  <sheetFormatPr defaultColWidth="0" defaultRowHeight="15.6" zeroHeight="1"/>
  <cols>
    <col min="1" max="22" width="9" customWidth="1"/>
    <col min="23" max="27" width="10.796875" customWidth="1"/>
    <col min="28" max="16384" width="10.79687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ht="18" customHeight="1"/>
    <row r="50"/>
    <row r="51" ht="17.25" customHeight="1"/>
    <row r="52"/>
    <row r="5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5400-31B5-0941-B96B-88C895B9D5F9}">
  <sheetPr codeName="Sheet4">
    <tabColor rgb="FF1C80EC"/>
  </sheetPr>
  <dimension ref="A1:AB83"/>
  <sheetViews>
    <sheetView showGridLines="0" showRowColHeaders="0" view="pageBreakPreview" topLeftCell="B1" zoomScale="50" zoomScaleNormal="80" zoomScaleSheetLayoutView="50" workbookViewId="0">
      <selection activeCell="L44" sqref="L44"/>
    </sheetView>
  </sheetViews>
  <sheetFormatPr defaultColWidth="0" defaultRowHeight="15.6" zeroHeight="1"/>
  <cols>
    <col min="1" max="1" width="10.796875" style="29" customWidth="1"/>
    <col min="2" max="3" width="23" style="29" customWidth="1"/>
    <col min="4" max="4" width="26" style="29" customWidth="1"/>
    <col min="5" max="8" width="20" style="29" customWidth="1"/>
    <col min="9" max="12" width="14" style="29" customWidth="1"/>
    <col min="13" max="21" width="10.796875" style="29" customWidth="1"/>
    <col min="22" max="22" width="6" style="29" customWidth="1"/>
    <col min="23" max="28" width="10.796875" style="29" customWidth="1"/>
    <col min="29" max="16384" width="10.796875" style="29" hidden="1"/>
  </cols>
  <sheetData>
    <row r="1"/>
    <row r="2"/>
    <row r="3"/>
    <row r="4"/>
    <row r="5"/>
    <row r="6"/>
    <row r="7"/>
    <row r="8"/>
    <row r="9"/>
    <row r="10"/>
    <row r="11"/>
    <row r="12"/>
    <row r="13"/>
    <row r="14"/>
    <row r="15"/>
    <row r="16"/>
    <row r="17"/>
    <row r="18"/>
    <row r="19"/>
    <row r="20"/>
    <row r="21"/>
    <row r="22"/>
    <row r="23"/>
    <row r="24"/>
    <row r="25"/>
    <row r="26"/>
    <row r="27"/>
    <row r="28"/>
    <row r="29"/>
    <row r="30"/>
    <row r="31"/>
    <row r="32" ht="18" customHeight="1"/>
    <row r="33" spans="2:12" ht="18" customHeight="1"/>
    <row r="34" spans="2:12" ht="18" customHeight="1"/>
    <row r="35" spans="2:12" ht="18" customHeight="1"/>
    <row r="36" spans="2:12" ht="19.5" customHeight="1"/>
    <row r="37" spans="2:12" ht="19.5" customHeight="1"/>
    <row r="38" spans="2:12" ht="19.5" customHeight="1"/>
    <row r="39" spans="2:12" ht="18" customHeight="1"/>
    <row r="40" spans="2:12" ht="79.05" customHeight="1">
      <c r="B40" s="172" t="s">
        <v>202</v>
      </c>
      <c r="C40" s="173"/>
      <c r="D40" s="173"/>
      <c r="E40" s="173"/>
      <c r="F40" s="173"/>
      <c r="G40" s="173"/>
      <c r="H40" s="173"/>
      <c r="I40" s="173"/>
      <c r="J40" s="173"/>
      <c r="K40" s="173"/>
      <c r="L40" s="173"/>
    </row>
    <row r="41" spans="2:12" ht="63" customHeight="1">
      <c r="B41" s="39" t="s">
        <v>203</v>
      </c>
      <c r="C41" s="40" t="s">
        <v>204</v>
      </c>
      <c r="D41" s="40" t="s">
        <v>205</v>
      </c>
      <c r="E41" s="40" t="s">
        <v>206</v>
      </c>
      <c r="F41" s="40" t="s">
        <v>207</v>
      </c>
      <c r="G41" s="40" t="s">
        <v>208</v>
      </c>
      <c r="H41" s="40" t="s">
        <v>209</v>
      </c>
      <c r="I41" s="40" t="s">
        <v>210</v>
      </c>
      <c r="J41" s="40" t="s">
        <v>211</v>
      </c>
      <c r="K41" s="40" t="s">
        <v>212</v>
      </c>
      <c r="L41" s="40" t="s">
        <v>213</v>
      </c>
    </row>
    <row r="42" spans="2:12" ht="63" customHeight="1">
      <c r="B42" s="30" t="s">
        <v>214</v>
      </c>
      <c r="C42" s="34" t="s">
        <v>215</v>
      </c>
      <c r="D42" s="32">
        <v>3</v>
      </c>
      <c r="E42" s="44">
        <f>'DORA in Control'!$D$102</f>
        <v>1.5</v>
      </c>
      <c r="F42" s="44">
        <f>'DORA in Control'!$E$102</f>
        <v>1.8333333333333333</v>
      </c>
      <c r="G42" s="44">
        <f>'DORA in Control'!$F$102</f>
        <v>2.5</v>
      </c>
      <c r="H42" s="44">
        <f>'DORA in Control'!$G$102</f>
        <v>4.1111111111111107</v>
      </c>
      <c r="I42" s="44">
        <f>E42-D42</f>
        <v>-1.5</v>
      </c>
      <c r="J42" s="44">
        <f>F42-D42</f>
        <v>-1.1666666666666667</v>
      </c>
      <c r="K42" s="44">
        <f>G42-D42</f>
        <v>-0.5</v>
      </c>
      <c r="L42" s="44">
        <f>H42-D42</f>
        <v>1.1111111111111107</v>
      </c>
    </row>
    <row r="43" spans="2:12" ht="63" customHeight="1">
      <c r="B43" s="30" t="s">
        <v>216</v>
      </c>
      <c r="C43" s="34" t="s">
        <v>217</v>
      </c>
      <c r="D43" s="32">
        <v>3</v>
      </c>
      <c r="E43" s="44">
        <f>'DORA in Control'!$D$103</f>
        <v>1.5454545454545454</v>
      </c>
      <c r="F43" s="44">
        <f>'DORA in Control'!$E$103</f>
        <v>3.0909090909090908</v>
      </c>
      <c r="G43" s="44">
        <f>'DORA in Control'!$F$103</f>
        <v>3.6363636363636362</v>
      </c>
      <c r="H43" s="44">
        <f>'DORA in Control'!$G$103</f>
        <v>4.6363636363636367</v>
      </c>
      <c r="I43" s="44">
        <f t="shared" ref="I43:I49" si="0">E43-D43</f>
        <v>-1.4545454545454546</v>
      </c>
      <c r="J43" s="44">
        <f t="shared" ref="J43:J49" si="1">F43-D43</f>
        <v>9.0909090909090828E-2</v>
      </c>
      <c r="K43" s="44">
        <f t="shared" ref="K43:K49" si="2">G43-D43</f>
        <v>0.63636363636363624</v>
      </c>
      <c r="L43" s="44">
        <f t="shared" ref="L43:L49" si="3">H43-D43</f>
        <v>1.6363636363636367</v>
      </c>
    </row>
    <row r="44" spans="2:12" ht="63" customHeight="1">
      <c r="B44" s="30" t="s">
        <v>218</v>
      </c>
      <c r="C44" s="34" t="s">
        <v>219</v>
      </c>
      <c r="D44" s="32">
        <v>3</v>
      </c>
      <c r="E44" s="44">
        <f>'DORA in Control'!$D$104</f>
        <v>2</v>
      </c>
      <c r="F44" s="44">
        <f>'DORA in Control'!$E$104</f>
        <v>3.125</v>
      </c>
      <c r="G44" s="44">
        <f>'DORA in Control'!$F$104</f>
        <v>3.625</v>
      </c>
      <c r="H44" s="44">
        <f>'DORA in Control'!$G$104</f>
        <v>4.25</v>
      </c>
      <c r="I44" s="44">
        <f t="shared" si="0"/>
        <v>-1</v>
      </c>
      <c r="J44" s="44">
        <f t="shared" si="1"/>
        <v>0.125</v>
      </c>
      <c r="K44" s="44">
        <f t="shared" si="2"/>
        <v>0.625</v>
      </c>
      <c r="L44" s="44">
        <f t="shared" si="3"/>
        <v>1.25</v>
      </c>
    </row>
    <row r="45" spans="2:12" ht="63" customHeight="1">
      <c r="B45" s="30" t="s">
        <v>220</v>
      </c>
      <c r="C45" s="34" t="s">
        <v>221</v>
      </c>
      <c r="D45" s="32">
        <v>3</v>
      </c>
      <c r="E45" s="44">
        <f>'DORA in Control'!$D$105</f>
        <v>1.8</v>
      </c>
      <c r="F45" s="44">
        <f>'DORA in Control'!$E$105</f>
        <v>3</v>
      </c>
      <c r="G45" s="44">
        <f>'DORA in Control'!$F$105</f>
        <v>3</v>
      </c>
      <c r="H45" s="44">
        <f>'DORA in Control'!$G$105</f>
        <v>3</v>
      </c>
      <c r="I45" s="44">
        <f t="shared" si="0"/>
        <v>-1.2</v>
      </c>
      <c r="J45" s="44">
        <f t="shared" si="1"/>
        <v>0</v>
      </c>
      <c r="K45" s="44">
        <f t="shared" si="2"/>
        <v>0</v>
      </c>
      <c r="L45" s="44">
        <f t="shared" si="3"/>
        <v>0</v>
      </c>
    </row>
    <row r="46" spans="2:12" ht="63" customHeight="1">
      <c r="B46" s="30" t="s">
        <v>222</v>
      </c>
      <c r="C46" s="34" t="s">
        <v>223</v>
      </c>
      <c r="D46" s="32">
        <v>3</v>
      </c>
      <c r="E46" s="44">
        <f>'DORA in Control'!$D$106</f>
        <v>2.1666666666666665</v>
      </c>
      <c r="F46" s="44">
        <f>'DORA in Control'!$E$106</f>
        <v>2.3333333333333335</v>
      </c>
      <c r="G46" s="44">
        <f>'DORA in Control'!$F$106</f>
        <v>2.5</v>
      </c>
      <c r="H46" s="44">
        <f>'DORA in Control'!$G$106</f>
        <v>2.8333333333333335</v>
      </c>
      <c r="I46" s="44">
        <f t="shared" si="0"/>
        <v>-0.83333333333333348</v>
      </c>
      <c r="J46" s="44">
        <f t="shared" si="1"/>
        <v>-0.66666666666666652</v>
      </c>
      <c r="K46" s="44">
        <f t="shared" si="2"/>
        <v>-0.5</v>
      </c>
      <c r="L46" s="44">
        <f t="shared" si="3"/>
        <v>-0.16666666666666652</v>
      </c>
    </row>
    <row r="47" spans="2:12" ht="63" customHeight="1">
      <c r="B47" s="30" t="s">
        <v>224</v>
      </c>
      <c r="C47" s="34" t="s">
        <v>225</v>
      </c>
      <c r="D47" s="32">
        <v>3</v>
      </c>
      <c r="E47" s="44">
        <f>'DORA in Control'!$D$107</f>
        <v>2.1578947368421053</v>
      </c>
      <c r="F47" s="44">
        <f>'DORA in Control'!$E$107</f>
        <v>2.3157894736842106</v>
      </c>
      <c r="G47" s="44">
        <f>'DORA in Control'!$F$107</f>
        <v>2.3157894736842106</v>
      </c>
      <c r="H47" s="44">
        <f>'DORA in Control'!$G$107</f>
        <v>3.4736842105263159</v>
      </c>
      <c r="I47" s="44">
        <f t="shared" si="0"/>
        <v>-0.84210526315789469</v>
      </c>
      <c r="J47" s="44">
        <f t="shared" si="1"/>
        <v>-0.68421052631578938</v>
      </c>
      <c r="K47" s="44">
        <f t="shared" si="2"/>
        <v>-0.68421052631578938</v>
      </c>
      <c r="L47" s="44">
        <f t="shared" si="3"/>
        <v>0.47368421052631593</v>
      </c>
    </row>
    <row r="48" spans="2:12" ht="63" customHeight="1">
      <c r="B48" s="30" t="s">
        <v>226</v>
      </c>
      <c r="C48" s="34" t="s">
        <v>227</v>
      </c>
      <c r="D48" s="32">
        <v>3</v>
      </c>
      <c r="E48" s="44">
        <f>'DORA in Control'!$D$108</f>
        <v>1</v>
      </c>
      <c r="F48" s="44">
        <f>'DORA in Control'!$E$108</f>
        <v>2.4</v>
      </c>
      <c r="G48" s="44">
        <f>'DORA in Control'!$F$108</f>
        <v>2.4</v>
      </c>
      <c r="H48" s="44">
        <f>'DORA in Control'!$G$108</f>
        <v>4</v>
      </c>
      <c r="I48" s="44">
        <f t="shared" si="0"/>
        <v>-2</v>
      </c>
      <c r="J48" s="44">
        <f t="shared" si="1"/>
        <v>-0.60000000000000009</v>
      </c>
      <c r="K48" s="44">
        <f t="shared" si="2"/>
        <v>-0.60000000000000009</v>
      </c>
      <c r="L48" s="44">
        <f t="shared" si="3"/>
        <v>1</v>
      </c>
    </row>
    <row r="49" spans="2:12" ht="63" customHeight="1">
      <c r="B49" s="31" t="s">
        <v>228</v>
      </c>
      <c r="C49" s="35" t="s">
        <v>229</v>
      </c>
      <c r="D49" s="33">
        <v>3</v>
      </c>
      <c r="E49" s="45">
        <f>'DORA in Control'!$D$109</f>
        <v>2.1666666666666665</v>
      </c>
      <c r="F49" s="45">
        <f>'DORA in Control'!$E$109</f>
        <v>2.875</v>
      </c>
      <c r="G49" s="45">
        <f>'DORA in Control'!$F$109</f>
        <v>3.0416666666666665</v>
      </c>
      <c r="H49" s="45">
        <f>'DORA in Control'!$G$109</f>
        <v>3.8333333333333335</v>
      </c>
      <c r="I49" s="44">
        <f t="shared" si="0"/>
        <v>-0.83333333333333348</v>
      </c>
      <c r="J49" s="44">
        <f t="shared" si="1"/>
        <v>-0.125</v>
      </c>
      <c r="K49" s="44">
        <f t="shared" si="2"/>
        <v>4.1666666666666519E-2</v>
      </c>
      <c r="L49" s="44">
        <f t="shared" si="3"/>
        <v>0.83333333333333348</v>
      </c>
    </row>
    <row r="50" spans="2:12" ht="35.25" customHeight="1"/>
    <row r="51" spans="2:12"/>
    <row r="52" spans="2:12"/>
    <row r="53" spans="2:12"/>
    <row r="54" spans="2:12" ht="44.25" hidden="1" customHeight="1"/>
    <row r="55" spans="2:12" ht="22.5" hidden="1" customHeight="1"/>
    <row r="56" spans="2:12" ht="22.5" hidden="1" customHeight="1"/>
    <row r="57" spans="2:12" ht="22.5" hidden="1" customHeight="1"/>
    <row r="58" spans="2:12" ht="22.5" hidden="1" customHeight="1"/>
    <row r="59" spans="2:12" ht="22.5" hidden="1" customHeight="1"/>
    <row r="60" spans="2:12" ht="22.5" hidden="1" customHeight="1"/>
    <row r="77" spans="2:10" ht="54" hidden="1">
      <c r="B77" s="39" t="s">
        <v>230</v>
      </c>
      <c r="C77" s="40" t="s">
        <v>214</v>
      </c>
      <c r="D77" s="40" t="s">
        <v>216</v>
      </c>
      <c r="E77" s="40" t="s">
        <v>218</v>
      </c>
      <c r="F77" s="40" t="s">
        <v>220</v>
      </c>
      <c r="G77" s="40" t="s">
        <v>222</v>
      </c>
      <c r="H77" s="40" t="s">
        <v>224</v>
      </c>
      <c r="I77" s="40" t="s">
        <v>226</v>
      </c>
      <c r="J77" s="40" t="s">
        <v>228</v>
      </c>
    </row>
    <row r="78" spans="2:10" ht="18" hidden="1">
      <c r="B78" s="39" t="s">
        <v>204</v>
      </c>
      <c r="C78" s="40" t="s">
        <v>215</v>
      </c>
      <c r="D78" s="40" t="s">
        <v>217</v>
      </c>
      <c r="E78" s="40" t="s">
        <v>219</v>
      </c>
      <c r="F78" s="40" t="s">
        <v>221</v>
      </c>
      <c r="G78" s="40" t="s">
        <v>223</v>
      </c>
      <c r="H78" s="40" t="s">
        <v>225</v>
      </c>
      <c r="I78" s="40" t="s">
        <v>227</v>
      </c>
      <c r="J78" s="40" t="s">
        <v>229</v>
      </c>
    </row>
    <row r="79" spans="2:10" hidden="1">
      <c r="B79" s="30" t="s">
        <v>205</v>
      </c>
      <c r="C79" s="43">
        <v>3</v>
      </c>
      <c r="D79" s="43">
        <v>3</v>
      </c>
      <c r="E79" s="43">
        <v>3</v>
      </c>
      <c r="F79" s="43">
        <v>3</v>
      </c>
      <c r="G79" s="43">
        <v>3</v>
      </c>
      <c r="H79" s="43">
        <v>3</v>
      </c>
      <c r="I79" s="43">
        <v>3</v>
      </c>
      <c r="J79" s="43">
        <v>3</v>
      </c>
    </row>
    <row r="80" spans="2:10" hidden="1">
      <c r="B80" s="30" t="s">
        <v>206</v>
      </c>
      <c r="C80" s="37">
        <f>'DORA in Control'!$D$102</f>
        <v>1.5</v>
      </c>
      <c r="D80" s="37">
        <f>'DORA in Control'!$D$103</f>
        <v>1.5454545454545454</v>
      </c>
      <c r="E80" s="37">
        <f>'DORA in Control'!$D$104</f>
        <v>2</v>
      </c>
      <c r="F80" s="37">
        <f>'DORA in Control'!$D$105</f>
        <v>1.8</v>
      </c>
      <c r="G80" s="37">
        <f>'DORA in Control'!$D$106</f>
        <v>2.1666666666666665</v>
      </c>
      <c r="H80" s="37">
        <f>'DORA in Control'!$D$107</f>
        <v>2.1578947368421053</v>
      </c>
      <c r="I80" s="37">
        <f>'DORA in Control'!$D$108</f>
        <v>1</v>
      </c>
      <c r="J80" s="38">
        <f>'DORA in Control'!$D$109</f>
        <v>2.1666666666666665</v>
      </c>
    </row>
    <row r="81" spans="2:10" hidden="1">
      <c r="B81" s="30" t="s">
        <v>207</v>
      </c>
      <c r="C81" s="37">
        <f>'DORA in Control'!$E$102</f>
        <v>1.8333333333333333</v>
      </c>
      <c r="D81" s="37">
        <f>'DORA in Control'!$E$103</f>
        <v>3.0909090909090908</v>
      </c>
      <c r="E81" s="37">
        <f>'DORA in Control'!$E$104</f>
        <v>3.125</v>
      </c>
      <c r="F81" s="37">
        <f>'DORA in Control'!$E$105</f>
        <v>3</v>
      </c>
      <c r="G81" s="37">
        <f>'DORA in Control'!$E$106</f>
        <v>2.3333333333333335</v>
      </c>
      <c r="H81" s="37">
        <f>'DORA in Control'!$E$107</f>
        <v>2.3157894736842106</v>
      </c>
      <c r="I81" s="37">
        <f>'DORA in Control'!$E$108</f>
        <v>2.4</v>
      </c>
      <c r="J81" s="38">
        <f>'DORA in Control'!$E$109</f>
        <v>2.875</v>
      </c>
    </row>
    <row r="82" spans="2:10" hidden="1">
      <c r="B82" s="30" t="s">
        <v>208</v>
      </c>
      <c r="C82" s="37">
        <f>'DORA in Control'!$F$102</f>
        <v>2.5</v>
      </c>
      <c r="D82" s="37">
        <f>'DORA in Control'!$F$103</f>
        <v>3.6363636363636362</v>
      </c>
      <c r="E82" s="37">
        <f>'DORA in Control'!$F$104</f>
        <v>3.625</v>
      </c>
      <c r="F82" s="37">
        <f>'DORA in Control'!$F$105</f>
        <v>3</v>
      </c>
      <c r="G82" s="37">
        <f>'DORA in Control'!$F$106</f>
        <v>2.5</v>
      </c>
      <c r="H82" s="37">
        <f>'DORA in Control'!$F$107</f>
        <v>2.3157894736842106</v>
      </c>
      <c r="I82" s="37">
        <f>'DORA in Control'!$F$108</f>
        <v>2.4</v>
      </c>
      <c r="J82" s="38">
        <f>'DORA in Control'!$F$109</f>
        <v>3.0416666666666665</v>
      </c>
    </row>
    <row r="83" spans="2:10" hidden="1">
      <c r="B83" s="30" t="s">
        <v>209</v>
      </c>
      <c r="C83" s="37">
        <f>'DORA in Control'!$G$102</f>
        <v>4.1111111111111107</v>
      </c>
      <c r="D83" s="37">
        <f>'DORA in Control'!$G$103</f>
        <v>4.6363636363636367</v>
      </c>
      <c r="E83" s="37">
        <f>'DORA in Control'!$G$104</f>
        <v>4.25</v>
      </c>
      <c r="F83" s="37">
        <f>'DORA in Control'!$G$105</f>
        <v>3</v>
      </c>
      <c r="G83" s="37">
        <f>'DORA in Control'!$G$106</f>
        <v>2.8333333333333335</v>
      </c>
      <c r="H83" s="37">
        <f>'DORA in Control'!$G$107</f>
        <v>3.4736842105263159</v>
      </c>
      <c r="I83" s="37">
        <f>'DORA in Control'!$G$108</f>
        <v>4</v>
      </c>
      <c r="J83" s="38">
        <f>'DORA in Control'!$G$109</f>
        <v>3.8333333333333335</v>
      </c>
    </row>
  </sheetData>
  <mergeCells count="1">
    <mergeCell ref="B40:L40"/>
  </mergeCells>
  <conditionalFormatting sqref="I42:L49">
    <cfRule type="cellIs" dxfId="8" priority="1" operator="greaterThanOrEqual">
      <formula>0</formula>
    </cfRule>
    <cfRule type="cellIs" dxfId="7" priority="2" operator="lessThan">
      <formula>-0.5</formula>
    </cfRule>
    <cfRule type="cellIs" dxfId="6" priority="3" operator="between">
      <formula>-0.5</formula>
      <formula>-0.01</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582A-E07B-4944-A2D3-64103D13CA91}">
  <sheetPr codeName="Sheet6">
    <tabColor rgb="FF28368D"/>
  </sheetPr>
  <dimension ref="A1:G10"/>
  <sheetViews>
    <sheetView showGridLines="0" showRowColHeaders="0" zoomScale="85" zoomScaleNormal="85" workbookViewId="0">
      <selection activeCell="C6" sqref="C6"/>
    </sheetView>
  </sheetViews>
  <sheetFormatPr defaultColWidth="0" defaultRowHeight="15" customHeight="1" zeroHeight="1"/>
  <cols>
    <col min="1" max="1" width="5" style="28" customWidth="1"/>
    <col min="2" max="2" width="40" style="28" customWidth="1"/>
    <col min="3" max="3" width="35" style="28" customWidth="1"/>
    <col min="4" max="4" width="29" style="28" customWidth="1"/>
    <col min="5" max="5" width="12.5" style="28" customWidth="1"/>
    <col min="6" max="6" width="70.5" style="28" customWidth="1"/>
    <col min="7" max="7" width="9" style="28" customWidth="1"/>
    <col min="8" max="16384" width="9" style="28" hidden="1"/>
  </cols>
  <sheetData>
    <row r="1" spans="2:6" ht="19.05" customHeight="1">
      <c r="B1" s="174" t="s">
        <v>491</v>
      </c>
      <c r="C1" s="174"/>
      <c r="D1" s="174"/>
      <c r="E1" s="174"/>
      <c r="F1" s="174"/>
    </row>
    <row r="2" spans="2:6" ht="18">
      <c r="B2" s="87" t="s">
        <v>492</v>
      </c>
      <c r="C2" s="88" t="s">
        <v>493</v>
      </c>
      <c r="D2" s="88" t="s">
        <v>494</v>
      </c>
      <c r="E2" s="83" t="s">
        <v>495</v>
      </c>
      <c r="F2" s="93" t="s">
        <v>496</v>
      </c>
    </row>
    <row r="3" spans="2:6" ht="28.8">
      <c r="B3" s="89" t="s">
        <v>497</v>
      </c>
      <c r="C3" s="89" t="s">
        <v>498</v>
      </c>
      <c r="D3" s="84" t="s">
        <v>499</v>
      </c>
      <c r="E3" s="91">
        <v>0</v>
      </c>
      <c r="F3" s="90" t="s">
        <v>500</v>
      </c>
    </row>
    <row r="4" spans="2:6" ht="141" customHeight="1">
      <c r="B4" s="89" t="s">
        <v>501</v>
      </c>
      <c r="C4" s="89" t="s">
        <v>502</v>
      </c>
      <c r="D4" s="84" t="s">
        <v>250</v>
      </c>
      <c r="E4" s="91">
        <v>1</v>
      </c>
      <c r="F4" s="90" t="s">
        <v>503</v>
      </c>
    </row>
    <row r="5" spans="2:6" ht="152.25" customHeight="1">
      <c r="B5" s="89" t="s">
        <v>504</v>
      </c>
      <c r="C5" s="89" t="s">
        <v>505</v>
      </c>
      <c r="D5" s="84" t="s">
        <v>254</v>
      </c>
      <c r="E5" s="91">
        <v>2</v>
      </c>
      <c r="F5" s="90" t="s">
        <v>506</v>
      </c>
    </row>
    <row r="6" spans="2:6" ht="165" customHeight="1">
      <c r="B6" s="89" t="s">
        <v>1256</v>
      </c>
      <c r="C6" s="89" t="s">
        <v>1257</v>
      </c>
      <c r="D6" s="86" t="s">
        <v>249</v>
      </c>
      <c r="E6" s="92">
        <v>3</v>
      </c>
      <c r="F6" s="90" t="s">
        <v>507</v>
      </c>
    </row>
    <row r="7" spans="2:6" ht="176.25" customHeight="1">
      <c r="B7" s="89" t="s">
        <v>508</v>
      </c>
      <c r="C7" s="89" t="s">
        <v>509</v>
      </c>
      <c r="D7" s="84" t="s">
        <v>251</v>
      </c>
      <c r="E7" s="91">
        <v>4</v>
      </c>
      <c r="F7" s="113" t="s">
        <v>510</v>
      </c>
    </row>
    <row r="8" spans="2:6" ht="183.75" customHeight="1">
      <c r="B8" s="89" t="s">
        <v>511</v>
      </c>
      <c r="C8" s="89" t="s">
        <v>512</v>
      </c>
      <c r="D8" s="84" t="s">
        <v>297</v>
      </c>
      <c r="E8" s="85">
        <v>5</v>
      </c>
      <c r="F8" s="114" t="s">
        <v>513</v>
      </c>
    </row>
    <row r="9" spans="2:6" ht="14.4"/>
    <row r="10" spans="2:6" ht="14.4"/>
  </sheetData>
  <mergeCells count="1">
    <mergeCell ref="B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0405-0D2B-4823-90BB-5AB6C329DA18}">
  <sheetPr codeName="Sheet5">
    <tabColor rgb="FF1C80EC"/>
    <pageSetUpPr fitToPage="1"/>
  </sheetPr>
  <dimension ref="A1:XFC110"/>
  <sheetViews>
    <sheetView showGridLines="0" showRowColHeaders="0" tabSelected="1" zoomScale="90" zoomScaleNormal="90" workbookViewId="0">
      <pane ySplit="1" topLeftCell="A25" activePane="bottomLeft" state="frozen"/>
      <selection pane="bottomLeft" activeCell="G32" sqref="G32"/>
    </sheetView>
  </sheetViews>
  <sheetFormatPr defaultColWidth="0" defaultRowHeight="15.75" customHeight="1" zeroHeight="1"/>
  <cols>
    <col min="1" max="1" width="22.296875" customWidth="1"/>
    <col min="2" max="2" width="18" customWidth="1"/>
    <col min="3" max="3" width="13.5" style="13" customWidth="1"/>
    <col min="4" max="4" width="16.796875" style="14" customWidth="1"/>
    <col min="5" max="5" width="13.5" style="10" customWidth="1"/>
    <col min="6" max="6" width="22" style="9" customWidth="1"/>
    <col min="7" max="7" width="95" style="9" customWidth="1"/>
    <col min="8" max="8" width="21.5" style="9" customWidth="1"/>
    <col min="9" max="12" width="23.796875" style="10" customWidth="1"/>
    <col min="13" max="13" width="22.796875" style="10" customWidth="1"/>
    <col min="14" max="15" width="23.796875" style="10" hidden="1" customWidth="1"/>
    <col min="16" max="16" width="107.5" style="36" customWidth="1"/>
    <col min="17" max="18" width="23.296875" style="10" hidden="1"/>
    <col min="19" max="21" width="23.296875" hidden="1"/>
    <col min="22" max="23" width="20.5" hidden="1"/>
    <col min="24" max="16383" width="10.796875" hidden="1"/>
    <col min="16384" max="16384" width="16" hidden="1" customWidth="1"/>
  </cols>
  <sheetData>
    <row r="1" spans="1:21" ht="36">
      <c r="A1" s="163" t="s">
        <v>231</v>
      </c>
      <c r="B1" s="163" t="s">
        <v>204</v>
      </c>
      <c r="C1" s="163" t="s">
        <v>232</v>
      </c>
      <c r="D1" s="163" t="s">
        <v>233</v>
      </c>
      <c r="E1" s="163" t="s">
        <v>1</v>
      </c>
      <c r="F1" s="163" t="s">
        <v>234</v>
      </c>
      <c r="G1" s="163" t="s">
        <v>235</v>
      </c>
      <c r="H1" s="163" t="s">
        <v>236</v>
      </c>
      <c r="I1" s="120" t="s">
        <v>1255</v>
      </c>
      <c r="J1" s="121" t="s">
        <v>237</v>
      </c>
      <c r="K1" s="122" t="s">
        <v>238</v>
      </c>
      <c r="L1" s="123" t="s">
        <v>239</v>
      </c>
      <c r="M1" s="124" t="s">
        <v>240</v>
      </c>
      <c r="N1" s="125" t="s">
        <v>241</v>
      </c>
      <c r="O1" s="125" t="s">
        <v>242</v>
      </c>
      <c r="P1" s="119" t="s">
        <v>243</v>
      </c>
      <c r="Q1" s="126" t="s">
        <v>244</v>
      </c>
      <c r="R1" s="126" t="s">
        <v>206</v>
      </c>
      <c r="S1" s="126" t="s">
        <v>207</v>
      </c>
      <c r="T1" s="126" t="s">
        <v>208</v>
      </c>
      <c r="U1" s="126" t="s">
        <v>209</v>
      </c>
    </row>
    <row r="2" spans="1:21" ht="156">
      <c r="A2" s="155" t="s">
        <v>214</v>
      </c>
      <c r="B2" s="155" t="s">
        <v>215</v>
      </c>
      <c r="C2" s="130">
        <v>1</v>
      </c>
      <c r="D2" s="128" t="s">
        <v>245</v>
      </c>
      <c r="E2" s="130">
        <v>1.1000000000000001</v>
      </c>
      <c r="F2" s="128" t="s">
        <v>246</v>
      </c>
      <c r="G2" s="139" t="s">
        <v>247</v>
      </c>
      <c r="H2" s="176" t="s">
        <v>248</v>
      </c>
      <c r="I2" s="130" t="s">
        <v>249</v>
      </c>
      <c r="J2" s="130" t="s">
        <v>250</v>
      </c>
      <c r="K2" s="130" t="s">
        <v>249</v>
      </c>
      <c r="L2" s="130" t="s">
        <v>249</v>
      </c>
      <c r="M2" s="130" t="s">
        <v>297</v>
      </c>
      <c r="N2" s="130"/>
      <c r="O2" s="130"/>
      <c r="P2" s="131"/>
      <c r="Q2" s="130">
        <f>VLOOKUP(TEXT(I2,0),'DNB Maturity Model'!$D$3:$E$8,2,0)</f>
        <v>3</v>
      </c>
      <c r="R2" s="130">
        <f>VLOOKUP(TEXT(J2,0),'DNB Maturity Model'!$D$3:$E$8,2,0)</f>
        <v>1</v>
      </c>
      <c r="S2" s="130">
        <f>VLOOKUP(TEXT(K2,0),'DNB Maturity Model'!$D$3:$E$8,2,0)</f>
        <v>3</v>
      </c>
      <c r="T2" s="130">
        <f>VLOOKUP(TEXT(L2,0),'DNB Maturity Model'!$D$3:$E$8,2,0)</f>
        <v>3</v>
      </c>
      <c r="U2" s="130">
        <f>VLOOKUP(TEXT(M2,0),'DNB Maturity Model'!$D$3:$E$8,2,0)</f>
        <v>5</v>
      </c>
    </row>
    <row r="3" spans="1:21" ht="46.8">
      <c r="A3" s="155" t="s">
        <v>214</v>
      </c>
      <c r="B3" s="155" t="s">
        <v>215</v>
      </c>
      <c r="C3" s="130">
        <v>1</v>
      </c>
      <c r="D3" s="128" t="s">
        <v>245</v>
      </c>
      <c r="E3" s="130">
        <v>1.2</v>
      </c>
      <c r="F3" s="128" t="s">
        <v>1251</v>
      </c>
      <c r="G3" s="139" t="s">
        <v>253</v>
      </c>
      <c r="H3" s="176"/>
      <c r="I3" s="130" t="s">
        <v>249</v>
      </c>
      <c r="J3" s="130" t="s">
        <v>254</v>
      </c>
      <c r="K3" s="130" t="s">
        <v>249</v>
      </c>
      <c r="L3" s="130" t="s">
        <v>249</v>
      </c>
      <c r="M3" s="130" t="s">
        <v>297</v>
      </c>
      <c r="N3" s="130"/>
      <c r="O3" s="130"/>
      <c r="P3" s="131"/>
      <c r="Q3" s="130">
        <v>3</v>
      </c>
      <c r="R3" s="130">
        <f>VLOOKUP(TEXT(J3,0),'DNB Maturity Model'!$D$3:$E$8,2,0)</f>
        <v>2</v>
      </c>
      <c r="S3" s="130">
        <f>VLOOKUP(TEXT(K3,0),'DNB Maturity Model'!$D$3:$E$8,2,0)</f>
        <v>3</v>
      </c>
      <c r="T3" s="130">
        <f>VLOOKUP(TEXT(L3,0),'DNB Maturity Model'!$D$3:$E$8,2,0)</f>
        <v>3</v>
      </c>
      <c r="U3" s="130">
        <f>VLOOKUP(TEXT(M3,0),'DNB Maturity Model'!$D$3:$E$8,2,0)</f>
        <v>5</v>
      </c>
    </row>
    <row r="4" spans="1:21" ht="358.8">
      <c r="A4" s="155" t="s">
        <v>214</v>
      </c>
      <c r="B4" s="155" t="s">
        <v>215</v>
      </c>
      <c r="C4" s="130">
        <v>1</v>
      </c>
      <c r="D4" s="128" t="s">
        <v>245</v>
      </c>
      <c r="E4" s="130">
        <v>1.3</v>
      </c>
      <c r="F4" s="129" t="s">
        <v>1250</v>
      </c>
      <c r="G4" s="139" t="s">
        <v>256</v>
      </c>
      <c r="H4" s="176"/>
      <c r="I4" s="130" t="s">
        <v>249</v>
      </c>
      <c r="J4" s="130" t="s">
        <v>250</v>
      </c>
      <c r="K4" s="130" t="s">
        <v>250</v>
      </c>
      <c r="L4" s="130" t="s">
        <v>254</v>
      </c>
      <c r="M4" s="130" t="s">
        <v>297</v>
      </c>
      <c r="N4" s="130"/>
      <c r="O4" s="130"/>
      <c r="P4" s="131"/>
      <c r="Q4" s="130">
        <f>VLOOKUP(TEXT(I4,0),'DNB Maturity Model'!$D$3:$E$8,2,0)</f>
        <v>3</v>
      </c>
      <c r="R4" s="130">
        <f>VLOOKUP(TEXT(J4,0),'DNB Maturity Model'!$D$3:$E$8,2,0)</f>
        <v>1</v>
      </c>
      <c r="S4" s="130">
        <f>VLOOKUP(TEXT(K4,0),'DNB Maturity Model'!$D$3:$E$8,2,0)</f>
        <v>1</v>
      </c>
      <c r="T4" s="130">
        <f>VLOOKUP(TEXT(L4,0),'DNB Maturity Model'!$D$3:$E$8,2,0)</f>
        <v>2</v>
      </c>
      <c r="U4" s="130">
        <f>VLOOKUP(TEXT(M4,0),'DNB Maturity Model'!$D$3:$E$8,2,0)</f>
        <v>5</v>
      </c>
    </row>
    <row r="5" spans="1:21" ht="31.2">
      <c r="A5" s="155" t="s">
        <v>214</v>
      </c>
      <c r="B5" s="155" t="s">
        <v>215</v>
      </c>
      <c r="C5" s="130">
        <v>1</v>
      </c>
      <c r="D5" s="128" t="s">
        <v>245</v>
      </c>
      <c r="E5" s="130">
        <v>1.4</v>
      </c>
      <c r="F5" s="144" t="s">
        <v>257</v>
      </c>
      <c r="G5" s="147" t="s">
        <v>258</v>
      </c>
      <c r="H5" s="176"/>
      <c r="I5" s="130" t="s">
        <v>249</v>
      </c>
      <c r="J5" s="130" t="s">
        <v>250</v>
      </c>
      <c r="K5" s="130" t="s">
        <v>250</v>
      </c>
      <c r="L5" s="130" t="s">
        <v>254</v>
      </c>
      <c r="M5" s="130" t="s">
        <v>249</v>
      </c>
      <c r="N5" s="130"/>
      <c r="O5" s="130"/>
      <c r="P5" s="131"/>
      <c r="Q5" s="130">
        <f>VLOOKUP(TEXT(I5,0),'DNB Maturity Model'!$D$3:$E$8,2,0)</f>
        <v>3</v>
      </c>
      <c r="R5" s="130">
        <f>VLOOKUP(TEXT(J5,0),'DNB Maturity Model'!$D$3:$E$8,2,0)</f>
        <v>1</v>
      </c>
      <c r="S5" s="130">
        <f>VLOOKUP(TEXT(K5,0),'DNB Maturity Model'!$D$3:$E$8,2,0)</f>
        <v>1</v>
      </c>
      <c r="T5" s="130">
        <f>VLOOKUP(TEXT(L5,0),'DNB Maturity Model'!$D$3:$E$8,2,0)</f>
        <v>2</v>
      </c>
      <c r="U5" s="130">
        <f>VLOOKUP(TEXT(M5,0),'DNB Maturity Model'!$D$3:$E$8,2,0)</f>
        <v>3</v>
      </c>
    </row>
    <row r="6" spans="1:21" ht="31.2">
      <c r="A6" s="155" t="s">
        <v>214</v>
      </c>
      <c r="B6" s="155" t="s">
        <v>215</v>
      </c>
      <c r="C6" s="130">
        <v>1</v>
      </c>
      <c r="D6" s="128" t="s">
        <v>245</v>
      </c>
      <c r="E6" s="130">
        <v>1.5</v>
      </c>
      <c r="F6" s="144" t="s">
        <v>259</v>
      </c>
      <c r="G6" s="147" t="s">
        <v>260</v>
      </c>
      <c r="H6" s="176"/>
      <c r="I6" s="130" t="s">
        <v>249</v>
      </c>
      <c r="J6" s="130" t="s">
        <v>254</v>
      </c>
      <c r="K6" s="130" t="s">
        <v>251</v>
      </c>
      <c r="L6" s="130" t="s">
        <v>251</v>
      </c>
      <c r="M6" s="130" t="s">
        <v>251</v>
      </c>
      <c r="N6" s="130"/>
      <c r="O6" s="130"/>
      <c r="P6" s="131"/>
      <c r="Q6" s="130">
        <f>VLOOKUP(TEXT(I6,0),'DNB Maturity Model'!$D$3:$E$8,2,0)</f>
        <v>3</v>
      </c>
      <c r="R6" s="130">
        <f>VLOOKUP(TEXT(J6,0),'DNB Maturity Model'!$D$3:$E$8,2,0)</f>
        <v>2</v>
      </c>
      <c r="S6" s="130">
        <f>VLOOKUP(TEXT(K6,0),'DNB Maturity Model'!$D$3:$E$8,2,0)</f>
        <v>4</v>
      </c>
      <c r="T6" s="130">
        <f>VLOOKUP(TEXT(L6,0),'DNB Maturity Model'!$D$3:$E$8,2,0)</f>
        <v>4</v>
      </c>
      <c r="U6" s="130">
        <f>VLOOKUP(TEXT(M6,0),'DNB Maturity Model'!$D$3:$E$8,2,0)</f>
        <v>4</v>
      </c>
    </row>
    <row r="7" spans="1:21" ht="327.60000000000002">
      <c r="A7" s="155" t="s">
        <v>214</v>
      </c>
      <c r="B7" s="155" t="s">
        <v>215</v>
      </c>
      <c r="C7" s="130">
        <v>2</v>
      </c>
      <c r="D7" s="128" t="s">
        <v>261</v>
      </c>
      <c r="E7" s="130">
        <v>2.1</v>
      </c>
      <c r="F7" s="144" t="s">
        <v>262</v>
      </c>
      <c r="G7" s="141" t="s">
        <v>263</v>
      </c>
      <c r="H7" s="175" t="s">
        <v>264</v>
      </c>
      <c r="I7" s="130" t="s">
        <v>249</v>
      </c>
      <c r="J7" s="130" t="s">
        <v>250</v>
      </c>
      <c r="K7" s="130" t="s">
        <v>250</v>
      </c>
      <c r="L7" s="130" t="s">
        <v>254</v>
      </c>
      <c r="M7" s="130" t="s">
        <v>251</v>
      </c>
      <c r="N7" s="130"/>
      <c r="O7" s="130"/>
      <c r="P7" s="131"/>
      <c r="Q7" s="130">
        <f>VLOOKUP(TEXT(I7,0),'DNB Maturity Model'!$D$3:$E$8,2,0)</f>
        <v>3</v>
      </c>
      <c r="R7" s="130">
        <f>VLOOKUP(TEXT(J7,0),'DNB Maturity Model'!$D$3:$E$8,2,0)</f>
        <v>1</v>
      </c>
      <c r="S7" s="130">
        <f>VLOOKUP(TEXT(K7,0),'DNB Maturity Model'!$D$3:$E$8,2,0)</f>
        <v>1</v>
      </c>
      <c r="T7" s="130">
        <f>VLOOKUP(TEXT(L7,0),'DNB Maturity Model'!$D$3:$E$8,2,0)</f>
        <v>2</v>
      </c>
      <c r="U7" s="130">
        <f>VLOOKUP(TEXT(M7,0),'DNB Maturity Model'!$D$3:$E$8,2,0)</f>
        <v>4</v>
      </c>
    </row>
    <row r="8" spans="1:21" ht="46.8">
      <c r="A8" s="155" t="s">
        <v>214</v>
      </c>
      <c r="B8" s="155" t="s">
        <v>215</v>
      </c>
      <c r="C8" s="130">
        <v>2</v>
      </c>
      <c r="D8" s="128" t="s">
        <v>261</v>
      </c>
      <c r="E8" s="130">
        <v>2.2000000000000002</v>
      </c>
      <c r="F8" s="144" t="s">
        <v>265</v>
      </c>
      <c r="G8" s="141" t="s">
        <v>266</v>
      </c>
      <c r="H8" s="175"/>
      <c r="I8" s="130" t="s">
        <v>249</v>
      </c>
      <c r="J8" s="130" t="s">
        <v>250</v>
      </c>
      <c r="K8" s="130" t="s">
        <v>250</v>
      </c>
      <c r="L8" s="130" t="s">
        <v>254</v>
      </c>
      <c r="M8" s="130" t="s">
        <v>251</v>
      </c>
      <c r="N8" s="130"/>
      <c r="O8" s="130"/>
      <c r="P8" s="131"/>
      <c r="Q8" s="130">
        <v>3</v>
      </c>
      <c r="R8" s="130">
        <f>VLOOKUP(TEXT(J8,0),'DNB Maturity Model'!$D$3:$E$8,2,0)</f>
        <v>1</v>
      </c>
      <c r="S8" s="130">
        <f>VLOOKUP(TEXT(K8,0),'DNB Maturity Model'!$D$3:$E$8,2,0)</f>
        <v>1</v>
      </c>
      <c r="T8" s="130">
        <f>VLOOKUP(TEXT(L8,0),'DNB Maturity Model'!$D$3:$E$8,2,0)</f>
        <v>2</v>
      </c>
      <c r="U8" s="130">
        <f>VLOOKUP(TEXT(M8,0),'DNB Maturity Model'!$D$3:$E$8,2,0)</f>
        <v>4</v>
      </c>
    </row>
    <row r="9" spans="1:21" ht="46.8">
      <c r="A9" s="155" t="s">
        <v>214</v>
      </c>
      <c r="B9" s="155" t="s">
        <v>215</v>
      </c>
      <c r="C9" s="130">
        <v>2</v>
      </c>
      <c r="D9" s="128" t="s">
        <v>261</v>
      </c>
      <c r="E9" s="130">
        <v>2.2999999999999998</v>
      </c>
      <c r="F9" s="144" t="s">
        <v>267</v>
      </c>
      <c r="G9" s="139" t="s">
        <v>268</v>
      </c>
      <c r="H9" s="175"/>
      <c r="I9" s="130" t="s">
        <v>249</v>
      </c>
      <c r="J9" s="130" t="s">
        <v>254</v>
      </c>
      <c r="K9" s="130" t="s">
        <v>254</v>
      </c>
      <c r="L9" s="130" t="s">
        <v>254</v>
      </c>
      <c r="M9" s="130" t="s">
        <v>251</v>
      </c>
      <c r="N9" s="130"/>
      <c r="O9" s="130"/>
      <c r="P9" s="131"/>
      <c r="Q9" s="130">
        <f>VLOOKUP(TEXT(I9,0),'DNB Maturity Model'!$D$3:$E$8,2,0)</f>
        <v>3</v>
      </c>
      <c r="R9" s="130">
        <f>VLOOKUP(TEXT(J9,0),'DNB Maturity Model'!$D$3:$E$8,2,0)</f>
        <v>2</v>
      </c>
      <c r="S9" s="130">
        <f>VLOOKUP(TEXT(K9,0),'DNB Maturity Model'!$D$3:$E$8,2,0)</f>
        <v>2</v>
      </c>
      <c r="T9" s="130">
        <f>VLOOKUP(TEXT(L9,0),'DNB Maturity Model'!$D$3:$E$8,2,0)</f>
        <v>2</v>
      </c>
      <c r="U9" s="130">
        <f>VLOOKUP(TEXT(M9,0),'DNB Maturity Model'!$D$3:$E$8,2,0)</f>
        <v>4</v>
      </c>
    </row>
    <row r="10" spans="1:21" ht="66" customHeight="1">
      <c r="A10" s="155" t="s">
        <v>214</v>
      </c>
      <c r="B10" s="155" t="s">
        <v>215</v>
      </c>
      <c r="C10" s="130">
        <v>2</v>
      </c>
      <c r="D10" s="128" t="s">
        <v>261</v>
      </c>
      <c r="E10" s="130">
        <v>2.4</v>
      </c>
      <c r="F10" s="144" t="s">
        <v>269</v>
      </c>
      <c r="G10" s="139" t="s">
        <v>270</v>
      </c>
      <c r="H10" s="175"/>
      <c r="I10" s="130" t="s">
        <v>249</v>
      </c>
      <c r="J10" s="130" t="s">
        <v>250</v>
      </c>
      <c r="K10" s="130" t="s">
        <v>250</v>
      </c>
      <c r="L10" s="130" t="s">
        <v>254</v>
      </c>
      <c r="M10" s="130" t="s">
        <v>251</v>
      </c>
      <c r="N10" s="130"/>
      <c r="O10" s="130"/>
      <c r="P10" s="131"/>
      <c r="Q10" s="130">
        <v>3</v>
      </c>
      <c r="R10" s="130">
        <f>VLOOKUP(TEXT(J10,0),'DNB Maturity Model'!$D$3:$E$8,2,0)</f>
        <v>1</v>
      </c>
      <c r="S10" s="130">
        <f>VLOOKUP(TEXT(K10,0),'DNB Maturity Model'!$D$3:$E$8,2,0)</f>
        <v>1</v>
      </c>
      <c r="T10" s="130">
        <f>VLOOKUP(TEXT(L10,0),'DNB Maturity Model'!$D$3:$E$8,2,0)</f>
        <v>2</v>
      </c>
      <c r="U10" s="130">
        <f>VLOOKUP(TEXT(M10,0),'DNB Maturity Model'!$D$3:$E$8,2,0)</f>
        <v>4</v>
      </c>
    </row>
    <row r="11" spans="1:21" ht="62.4">
      <c r="A11" s="155" t="s">
        <v>214</v>
      </c>
      <c r="B11" s="155" t="s">
        <v>215</v>
      </c>
      <c r="C11" s="130">
        <v>2</v>
      </c>
      <c r="D11" s="128" t="s">
        <v>261</v>
      </c>
      <c r="E11" s="130">
        <v>2.5</v>
      </c>
      <c r="F11" s="144" t="s">
        <v>271</v>
      </c>
      <c r="G11" s="139" t="s">
        <v>272</v>
      </c>
      <c r="H11" s="175"/>
      <c r="I11" s="130" t="s">
        <v>249</v>
      </c>
      <c r="J11" s="130" t="s">
        <v>254</v>
      </c>
      <c r="K11" s="130" t="s">
        <v>254</v>
      </c>
      <c r="L11" s="130" t="s">
        <v>249</v>
      </c>
      <c r="M11" s="130" t="s">
        <v>251</v>
      </c>
      <c r="N11" s="130"/>
      <c r="O11" s="130"/>
      <c r="P11" s="131"/>
      <c r="Q11" s="130">
        <f>VLOOKUP(TEXT(I11,0),'DNB Maturity Model'!$D$3:$E$8,2,0)</f>
        <v>3</v>
      </c>
      <c r="R11" s="130">
        <f>VLOOKUP(TEXT(J11,0),'DNB Maturity Model'!$D$3:$E$8,2,0)</f>
        <v>2</v>
      </c>
      <c r="S11" s="130">
        <f>VLOOKUP(TEXT(K11,0),'DNB Maturity Model'!$D$3:$E$8,2,0)</f>
        <v>2</v>
      </c>
      <c r="T11" s="130">
        <f>VLOOKUP(TEXT(L11,0),'DNB Maturity Model'!$D$3:$E$8,2,0)</f>
        <v>3</v>
      </c>
      <c r="U11" s="130">
        <f>VLOOKUP(TEXT(M11,0),'DNB Maturity Model'!$D$3:$E$8,2,0)</f>
        <v>4</v>
      </c>
    </row>
    <row r="12" spans="1:21" ht="140.4">
      <c r="A12" s="155" t="s">
        <v>214</v>
      </c>
      <c r="B12" s="155" t="s">
        <v>215</v>
      </c>
      <c r="C12" s="130">
        <v>2</v>
      </c>
      <c r="D12" s="128" t="s">
        <v>261</v>
      </c>
      <c r="E12" s="130">
        <v>2.6</v>
      </c>
      <c r="F12" s="129" t="s">
        <v>273</v>
      </c>
      <c r="G12" s="139" t="s">
        <v>274</v>
      </c>
      <c r="H12" s="175"/>
      <c r="I12" s="130" t="s">
        <v>249</v>
      </c>
      <c r="J12" s="130" t="s">
        <v>250</v>
      </c>
      <c r="K12" s="130" t="s">
        <v>250</v>
      </c>
      <c r="L12" s="130" t="s">
        <v>254</v>
      </c>
      <c r="M12" s="130" t="s">
        <v>251</v>
      </c>
      <c r="N12" s="130"/>
      <c r="O12" s="130"/>
      <c r="P12" s="131"/>
      <c r="Q12" s="130">
        <f>VLOOKUP(TEXT(I12,0),'DNB Maturity Model'!$D$3:$E$8,2,0)</f>
        <v>3</v>
      </c>
      <c r="R12" s="130">
        <f>VLOOKUP(TEXT(J12,0),'DNB Maturity Model'!$D$3:$E$8,2,0)</f>
        <v>1</v>
      </c>
      <c r="S12" s="130">
        <f>VLOOKUP(TEXT(K12,0),'DNB Maturity Model'!$D$3:$E$8,2,0)</f>
        <v>1</v>
      </c>
      <c r="T12" s="130">
        <f>VLOOKUP(TEXT(L12,0),'DNB Maturity Model'!$D$3:$E$8,2,0)</f>
        <v>2</v>
      </c>
      <c r="U12" s="130">
        <f>VLOOKUP(TEXT(M12,0),'DNB Maturity Model'!$D$3:$E$8,2,0)</f>
        <v>4</v>
      </c>
    </row>
    <row r="13" spans="1:21" ht="62.4">
      <c r="A13" s="155" t="s">
        <v>214</v>
      </c>
      <c r="B13" s="155" t="s">
        <v>215</v>
      </c>
      <c r="C13" s="130">
        <v>3</v>
      </c>
      <c r="D13" s="128" t="s">
        <v>275</v>
      </c>
      <c r="E13" s="130">
        <v>3.1</v>
      </c>
      <c r="F13" s="144" t="s">
        <v>276</v>
      </c>
      <c r="G13" s="139" t="s">
        <v>277</v>
      </c>
      <c r="H13" s="175" t="s">
        <v>278</v>
      </c>
      <c r="I13" s="130" t="s">
        <v>249</v>
      </c>
      <c r="J13" s="130" t="s">
        <v>249</v>
      </c>
      <c r="K13" s="130" t="s">
        <v>249</v>
      </c>
      <c r="L13" s="130" t="s">
        <v>251</v>
      </c>
      <c r="M13" s="130" t="s">
        <v>251</v>
      </c>
      <c r="N13" s="130"/>
      <c r="O13" s="130"/>
      <c r="P13" s="131"/>
      <c r="Q13" s="130">
        <f>VLOOKUP(TEXT(I13,0),'DNB Maturity Model'!$D$3:$E$8,2,0)</f>
        <v>3</v>
      </c>
      <c r="R13" s="130">
        <f>VLOOKUP(TEXT(J13,0),'DNB Maturity Model'!$D$3:$E$8,2,0)</f>
        <v>3</v>
      </c>
      <c r="S13" s="130">
        <f>VLOOKUP(TEXT(K13,0),'DNB Maturity Model'!$D$3:$E$8,2,0)</f>
        <v>3</v>
      </c>
      <c r="T13" s="130">
        <f>VLOOKUP(TEXT(L13,0),'DNB Maturity Model'!$D$3:$E$8,2,0)</f>
        <v>4</v>
      </c>
      <c r="U13" s="130">
        <f>VLOOKUP(TEXT(M13,0),'DNB Maturity Model'!$D$3:$E$8,2,0)</f>
        <v>4</v>
      </c>
    </row>
    <row r="14" spans="1:21" ht="31.2">
      <c r="A14" s="155" t="s">
        <v>214</v>
      </c>
      <c r="B14" s="155" t="s">
        <v>215</v>
      </c>
      <c r="C14" s="130">
        <v>3</v>
      </c>
      <c r="D14" s="128" t="s">
        <v>275</v>
      </c>
      <c r="E14" s="130">
        <v>3.2</v>
      </c>
      <c r="F14" s="144" t="s">
        <v>279</v>
      </c>
      <c r="G14" s="139" t="s">
        <v>280</v>
      </c>
      <c r="H14" s="175"/>
      <c r="I14" s="130" t="s">
        <v>249</v>
      </c>
      <c r="J14" s="130" t="s">
        <v>250</v>
      </c>
      <c r="K14" s="130" t="s">
        <v>250</v>
      </c>
      <c r="L14" s="130" t="s">
        <v>254</v>
      </c>
      <c r="M14" s="130" t="s">
        <v>251</v>
      </c>
      <c r="N14" s="130"/>
      <c r="O14" s="130"/>
      <c r="P14" s="131"/>
      <c r="Q14" s="130">
        <v>3</v>
      </c>
      <c r="R14" s="130">
        <f>VLOOKUP(TEXT(J14,0),'DNB Maturity Model'!$D$3:$E$8,2,0)</f>
        <v>1</v>
      </c>
      <c r="S14" s="130">
        <f>VLOOKUP(TEXT(K14,0),'DNB Maturity Model'!$D$3:$E$8,2,0)</f>
        <v>1</v>
      </c>
      <c r="T14" s="130">
        <f>VLOOKUP(TEXT(L14,0),'DNB Maturity Model'!$D$3:$E$8,2,0)</f>
        <v>2</v>
      </c>
      <c r="U14" s="130">
        <f>VLOOKUP(TEXT(M14,0),'DNB Maturity Model'!$D$3:$E$8,2,0)</f>
        <v>4</v>
      </c>
    </row>
    <row r="15" spans="1:21" ht="31.2">
      <c r="A15" s="155" t="s">
        <v>214</v>
      </c>
      <c r="B15" s="155" t="s">
        <v>215</v>
      </c>
      <c r="C15" s="130">
        <v>3</v>
      </c>
      <c r="D15" s="128" t="s">
        <v>275</v>
      </c>
      <c r="E15" s="130">
        <v>3.3</v>
      </c>
      <c r="F15" s="144" t="s">
        <v>281</v>
      </c>
      <c r="G15" s="139" t="s">
        <v>282</v>
      </c>
      <c r="H15" s="175"/>
      <c r="I15" s="130" t="s">
        <v>249</v>
      </c>
      <c r="J15" s="130" t="s">
        <v>250</v>
      </c>
      <c r="K15" s="130" t="s">
        <v>250</v>
      </c>
      <c r="L15" s="130" t="s">
        <v>254</v>
      </c>
      <c r="M15" s="130" t="s">
        <v>251</v>
      </c>
      <c r="N15" s="130"/>
      <c r="O15" s="130"/>
      <c r="P15" s="131"/>
      <c r="Q15" s="130">
        <v>3</v>
      </c>
      <c r="R15" s="130">
        <f>VLOOKUP(TEXT(J15,0),'DNB Maturity Model'!$D$3:$E$8,2,0)</f>
        <v>1</v>
      </c>
      <c r="S15" s="130">
        <f>VLOOKUP(TEXT(K15,0),'DNB Maturity Model'!$D$3:$E$8,2,0)</f>
        <v>1</v>
      </c>
      <c r="T15" s="130">
        <f>VLOOKUP(TEXT(L15,0),'DNB Maturity Model'!$D$3:$E$8,2,0)</f>
        <v>2</v>
      </c>
      <c r="U15" s="130">
        <f>VLOOKUP(TEXT(M15,0),'DNB Maturity Model'!$D$3:$E$8,2,0)</f>
        <v>4</v>
      </c>
    </row>
    <row r="16" spans="1:21" ht="93.6">
      <c r="A16" s="155" t="s">
        <v>214</v>
      </c>
      <c r="B16" s="155" t="s">
        <v>215</v>
      </c>
      <c r="C16" s="130">
        <v>4</v>
      </c>
      <c r="D16" s="128" t="s">
        <v>283</v>
      </c>
      <c r="E16" s="130">
        <v>4.0999999999999996</v>
      </c>
      <c r="F16" s="144" t="s">
        <v>284</v>
      </c>
      <c r="G16" s="139" t="s">
        <v>285</v>
      </c>
      <c r="H16" s="175" t="s">
        <v>286</v>
      </c>
      <c r="I16" s="130" t="s">
        <v>249</v>
      </c>
      <c r="J16" s="130" t="s">
        <v>254</v>
      </c>
      <c r="K16" s="130" t="s">
        <v>254</v>
      </c>
      <c r="L16" s="130" t="s">
        <v>254</v>
      </c>
      <c r="M16" s="130" t="s">
        <v>251</v>
      </c>
      <c r="N16" s="130"/>
      <c r="O16" s="130"/>
      <c r="P16" s="131"/>
      <c r="Q16" s="130">
        <f>VLOOKUP(TEXT(I16,0),'DNB Maturity Model'!$D$3:$E$8,2,0)</f>
        <v>3</v>
      </c>
      <c r="R16" s="130">
        <f>VLOOKUP(TEXT(J16,0),'DNB Maturity Model'!$D$3:$E$8,2,0)</f>
        <v>2</v>
      </c>
      <c r="S16" s="130">
        <f>VLOOKUP(TEXT(K16,0),'DNB Maturity Model'!$D$3:$E$8,2,0)</f>
        <v>2</v>
      </c>
      <c r="T16" s="130">
        <f>VLOOKUP(TEXT(L16,0),'DNB Maturity Model'!$D$3:$E$8,2,0)</f>
        <v>2</v>
      </c>
      <c r="U16" s="130">
        <f>VLOOKUP(TEXT(M16,0),'DNB Maturity Model'!$D$3:$E$8,2,0)</f>
        <v>4</v>
      </c>
    </row>
    <row r="17" spans="1:21" ht="31.2">
      <c r="A17" s="155" t="s">
        <v>214</v>
      </c>
      <c r="B17" s="155" t="s">
        <v>215</v>
      </c>
      <c r="C17" s="130">
        <v>4</v>
      </c>
      <c r="D17" s="128" t="s">
        <v>283</v>
      </c>
      <c r="E17" s="130">
        <v>4.2</v>
      </c>
      <c r="F17" s="144" t="s">
        <v>287</v>
      </c>
      <c r="G17" s="139" t="s">
        <v>288</v>
      </c>
      <c r="H17" s="175"/>
      <c r="I17" s="130" t="s">
        <v>249</v>
      </c>
      <c r="J17" s="130" t="s">
        <v>254</v>
      </c>
      <c r="K17" s="130" t="s">
        <v>254</v>
      </c>
      <c r="L17" s="130" t="s">
        <v>254</v>
      </c>
      <c r="M17" s="130" t="s">
        <v>251</v>
      </c>
      <c r="N17" s="130"/>
      <c r="O17" s="130"/>
      <c r="P17" s="131"/>
      <c r="Q17" s="130">
        <f>VLOOKUP(TEXT(I17,0),'DNB Maturity Model'!$D$3:$E$8,2,0)</f>
        <v>3</v>
      </c>
      <c r="R17" s="130">
        <f>VLOOKUP(TEXT(J17,0),'DNB Maturity Model'!$D$3:$E$8,2,0)</f>
        <v>2</v>
      </c>
      <c r="S17" s="130">
        <f>VLOOKUP(TEXT(K17,0),'DNB Maturity Model'!$D$3:$E$8,2,0)</f>
        <v>2</v>
      </c>
      <c r="T17" s="130">
        <f>VLOOKUP(TEXT(L17,0),'DNB Maturity Model'!$D$3:$E$8,2,0)</f>
        <v>2</v>
      </c>
      <c r="U17" s="130">
        <f>VLOOKUP(TEXT(M17,0),'DNB Maturity Model'!$D$3:$E$8,2,0)</f>
        <v>4</v>
      </c>
    </row>
    <row r="18" spans="1:21" ht="109.2">
      <c r="A18" s="155" t="s">
        <v>214</v>
      </c>
      <c r="B18" s="155" t="s">
        <v>215</v>
      </c>
      <c r="C18" s="130">
        <v>4</v>
      </c>
      <c r="D18" s="128" t="s">
        <v>283</v>
      </c>
      <c r="E18" s="130">
        <v>4.3</v>
      </c>
      <c r="F18" s="144" t="s">
        <v>289</v>
      </c>
      <c r="G18" s="139" t="s">
        <v>290</v>
      </c>
      <c r="H18" s="175"/>
      <c r="I18" s="130" t="s">
        <v>249</v>
      </c>
      <c r="J18" s="130" t="s">
        <v>250</v>
      </c>
      <c r="K18" s="130" t="s">
        <v>250</v>
      </c>
      <c r="L18" s="130" t="s">
        <v>254</v>
      </c>
      <c r="M18" s="130" t="s">
        <v>251</v>
      </c>
      <c r="N18" s="130"/>
      <c r="O18" s="130"/>
      <c r="P18" s="131"/>
      <c r="Q18" s="130">
        <v>3</v>
      </c>
      <c r="R18" s="130">
        <f>VLOOKUP(TEXT(J18,0),'DNB Maturity Model'!$D$3:$E$8,2,0)</f>
        <v>1</v>
      </c>
      <c r="S18" s="130">
        <f>VLOOKUP(TEXT(K18,0),'DNB Maturity Model'!$D$3:$E$8,2,0)</f>
        <v>1</v>
      </c>
      <c r="T18" s="130">
        <f>VLOOKUP(TEXT(L18,0),'DNB Maturity Model'!$D$3:$E$8,2,0)</f>
        <v>2</v>
      </c>
      <c r="U18" s="130">
        <f>VLOOKUP(TEXT(M18,0),'DNB Maturity Model'!$D$3:$E$8,2,0)</f>
        <v>4</v>
      </c>
    </row>
    <row r="19" spans="1:21" ht="156">
      <c r="A19" s="155" t="s">
        <v>214</v>
      </c>
      <c r="B19" s="155" t="s">
        <v>215</v>
      </c>
      <c r="C19" s="130">
        <v>4</v>
      </c>
      <c r="D19" s="128" t="s">
        <v>283</v>
      </c>
      <c r="E19" s="130">
        <v>4.4000000000000004</v>
      </c>
      <c r="F19" s="144" t="s">
        <v>291</v>
      </c>
      <c r="G19" s="139" t="s">
        <v>292</v>
      </c>
      <c r="H19" s="175"/>
      <c r="I19" s="130" t="s">
        <v>249</v>
      </c>
      <c r="J19" s="130" t="s">
        <v>254</v>
      </c>
      <c r="K19" s="130" t="s">
        <v>249</v>
      </c>
      <c r="L19" s="130" t="s">
        <v>251</v>
      </c>
      <c r="M19" s="130" t="s">
        <v>251</v>
      </c>
      <c r="N19" s="130"/>
      <c r="O19" s="130"/>
      <c r="P19" s="131"/>
      <c r="Q19" s="130">
        <f>VLOOKUP(TEXT(I19,0),'DNB Maturity Model'!$D$3:$E$8,2,0)</f>
        <v>3</v>
      </c>
      <c r="R19" s="130">
        <f>VLOOKUP(TEXT(J19,0),'DNB Maturity Model'!$D$3:$E$8,2,0)</f>
        <v>2</v>
      </c>
      <c r="S19" s="130">
        <f>VLOOKUP(TEXT(K19,0),'DNB Maturity Model'!$D$3:$E$8,2,0)</f>
        <v>3</v>
      </c>
      <c r="T19" s="130">
        <f>VLOOKUP(TEXT(L19,0),'DNB Maturity Model'!$D$3:$E$8,2,0)</f>
        <v>4</v>
      </c>
      <c r="U19" s="130">
        <f>VLOOKUP(TEXT(M19,0),'DNB Maturity Model'!$D$3:$E$8,2,0)</f>
        <v>4</v>
      </c>
    </row>
    <row r="20" spans="1:21" ht="129.75" customHeight="1">
      <c r="A20" s="156" t="s">
        <v>216</v>
      </c>
      <c r="B20" s="156" t="s">
        <v>217</v>
      </c>
      <c r="C20" s="130">
        <v>5</v>
      </c>
      <c r="D20" s="128" t="s">
        <v>293</v>
      </c>
      <c r="E20" s="130">
        <v>5.0999999999999996</v>
      </c>
      <c r="F20" s="144" t="s">
        <v>294</v>
      </c>
      <c r="G20" s="139" t="s">
        <v>295</v>
      </c>
      <c r="H20" s="177" t="s">
        <v>296</v>
      </c>
      <c r="I20" s="130" t="s">
        <v>249</v>
      </c>
      <c r="J20" s="130" t="s">
        <v>250</v>
      </c>
      <c r="K20" s="130" t="s">
        <v>249</v>
      </c>
      <c r="L20" s="130" t="s">
        <v>251</v>
      </c>
      <c r="M20" s="130" t="s">
        <v>297</v>
      </c>
      <c r="N20" s="130"/>
      <c r="O20" s="130"/>
      <c r="P20" s="131"/>
      <c r="Q20" s="130">
        <v>3</v>
      </c>
      <c r="R20" s="130">
        <f>VLOOKUP(TEXT(J20,0),'DNB Maturity Model'!$D$3:$E$8,2,0)</f>
        <v>1</v>
      </c>
      <c r="S20" s="130">
        <f>VLOOKUP(TEXT(K20,0),'DNB Maturity Model'!$D$3:$E$8,2,0)</f>
        <v>3</v>
      </c>
      <c r="T20" s="130">
        <f>VLOOKUP(TEXT(L20,0),'DNB Maturity Model'!$D$3:$E$8,2,0)</f>
        <v>4</v>
      </c>
      <c r="U20" s="130">
        <f>VLOOKUP(TEXT(M20,0),'DNB Maturity Model'!$D$3:$E$8,2,0)</f>
        <v>5</v>
      </c>
    </row>
    <row r="21" spans="1:21" ht="171.6">
      <c r="A21" s="156" t="s">
        <v>216</v>
      </c>
      <c r="B21" s="156" t="s">
        <v>217</v>
      </c>
      <c r="C21" s="130">
        <v>5</v>
      </c>
      <c r="D21" s="128" t="s">
        <v>293</v>
      </c>
      <c r="E21" s="130">
        <v>5.2</v>
      </c>
      <c r="F21" s="144" t="s">
        <v>298</v>
      </c>
      <c r="G21" s="147" t="s">
        <v>299</v>
      </c>
      <c r="H21" s="178"/>
      <c r="I21" s="130" t="s">
        <v>249</v>
      </c>
      <c r="J21" s="130" t="s">
        <v>250</v>
      </c>
      <c r="K21" s="130" t="s">
        <v>249</v>
      </c>
      <c r="L21" s="130" t="s">
        <v>251</v>
      </c>
      <c r="M21" s="130" t="s">
        <v>297</v>
      </c>
      <c r="N21" s="130"/>
      <c r="O21" s="130"/>
      <c r="P21" s="131"/>
      <c r="Q21" s="130">
        <f>VLOOKUP(TEXT(I21,0),'DNB Maturity Model'!$D$3:$E$8,2,0)</f>
        <v>3</v>
      </c>
      <c r="R21" s="130">
        <f>VLOOKUP(TEXT(J21,0),'DNB Maturity Model'!$D$3:$E$8,2,0)</f>
        <v>1</v>
      </c>
      <c r="S21" s="130">
        <f>VLOOKUP(TEXT(K21,0),'DNB Maturity Model'!$D$3:$E$8,2,0)</f>
        <v>3</v>
      </c>
      <c r="T21" s="130">
        <f>VLOOKUP(TEXT(L21,0),'DNB Maturity Model'!$D$3:$E$8,2,0)</f>
        <v>4</v>
      </c>
      <c r="U21" s="130">
        <f>VLOOKUP(TEXT(M21,0),'DNB Maturity Model'!$D$3:$E$8,2,0)</f>
        <v>5</v>
      </c>
    </row>
    <row r="22" spans="1:21" ht="202.8">
      <c r="A22" s="156" t="s">
        <v>216</v>
      </c>
      <c r="B22" s="156" t="s">
        <v>217</v>
      </c>
      <c r="C22" s="130">
        <v>5</v>
      </c>
      <c r="D22" s="128" t="s">
        <v>293</v>
      </c>
      <c r="E22" s="130">
        <v>5.3</v>
      </c>
      <c r="F22" s="144" t="s">
        <v>300</v>
      </c>
      <c r="G22" s="147" t="s">
        <v>301</v>
      </c>
      <c r="H22" s="179"/>
      <c r="I22" s="130" t="s">
        <v>249</v>
      </c>
      <c r="J22" s="130" t="s">
        <v>250</v>
      </c>
      <c r="K22" s="130" t="s">
        <v>249</v>
      </c>
      <c r="L22" s="130" t="s">
        <v>251</v>
      </c>
      <c r="M22" s="130" t="s">
        <v>297</v>
      </c>
      <c r="N22" s="130"/>
      <c r="O22" s="130"/>
      <c r="P22" s="131"/>
      <c r="Q22" s="130">
        <f>VLOOKUP(TEXT(I22,0),'DNB Maturity Model'!$D$3:$E$8,2,0)</f>
        <v>3</v>
      </c>
      <c r="R22" s="130">
        <f>VLOOKUP(TEXT(J22,0),'DNB Maturity Model'!$D$3:$E$8,2,0)</f>
        <v>1</v>
      </c>
      <c r="S22" s="130">
        <f>VLOOKUP(TEXT(K22,0),'DNB Maturity Model'!$D$3:$E$8,2,0)</f>
        <v>3</v>
      </c>
      <c r="T22" s="130">
        <f>VLOOKUP(TEXT(L22,0),'DNB Maturity Model'!$D$3:$E$8,2,0)</f>
        <v>4</v>
      </c>
      <c r="U22" s="130">
        <f>VLOOKUP(TEXT(M22,0),'DNB Maturity Model'!$D$3:$E$8,2,0)</f>
        <v>5</v>
      </c>
    </row>
    <row r="23" spans="1:21" ht="109.2">
      <c r="A23" s="156" t="s">
        <v>216</v>
      </c>
      <c r="B23" s="156" t="s">
        <v>217</v>
      </c>
      <c r="C23" s="130">
        <v>6</v>
      </c>
      <c r="D23" s="128" t="s">
        <v>302</v>
      </c>
      <c r="E23" s="130">
        <v>6.1</v>
      </c>
      <c r="F23" s="144" t="s">
        <v>303</v>
      </c>
      <c r="G23" s="139" t="s">
        <v>304</v>
      </c>
      <c r="H23" s="175" t="s">
        <v>305</v>
      </c>
      <c r="I23" s="130" t="s">
        <v>249</v>
      </c>
      <c r="J23" s="130" t="s">
        <v>254</v>
      </c>
      <c r="K23" s="130" t="s">
        <v>249</v>
      </c>
      <c r="L23" s="130" t="s">
        <v>251</v>
      </c>
      <c r="M23" s="130" t="s">
        <v>297</v>
      </c>
      <c r="N23" s="130"/>
      <c r="O23" s="130"/>
      <c r="P23" s="131"/>
      <c r="Q23" s="130">
        <f>VLOOKUP(TEXT(I23,0),'DNB Maturity Model'!$D$3:$E$8,2,0)</f>
        <v>3</v>
      </c>
      <c r="R23" s="130">
        <f>VLOOKUP(TEXT(J23,0),'DNB Maturity Model'!$D$3:$E$8,2,0)</f>
        <v>2</v>
      </c>
      <c r="S23" s="130">
        <f>VLOOKUP(TEXT(K23,0),'DNB Maturity Model'!$D$3:$E$8,2,0)</f>
        <v>3</v>
      </c>
      <c r="T23" s="130">
        <f>VLOOKUP(TEXT(L23,0),'DNB Maturity Model'!$D$3:$E$8,2,0)</f>
        <v>4</v>
      </c>
      <c r="U23" s="130">
        <f>VLOOKUP(TEXT(M23,0),'DNB Maturity Model'!$D$3:$E$8,2,0)</f>
        <v>5</v>
      </c>
    </row>
    <row r="24" spans="1:21" ht="62.4">
      <c r="A24" s="156" t="s">
        <v>216</v>
      </c>
      <c r="B24" s="156" t="s">
        <v>217</v>
      </c>
      <c r="C24" s="130">
        <v>6</v>
      </c>
      <c r="D24" s="128" t="s">
        <v>302</v>
      </c>
      <c r="E24" s="130">
        <v>6.2</v>
      </c>
      <c r="F24" s="144" t="s">
        <v>306</v>
      </c>
      <c r="G24" s="139" t="s">
        <v>307</v>
      </c>
      <c r="H24" s="175"/>
      <c r="I24" s="130" t="s">
        <v>249</v>
      </c>
      <c r="J24" s="130" t="s">
        <v>254</v>
      </c>
      <c r="K24" s="130" t="s">
        <v>297</v>
      </c>
      <c r="L24" s="130" t="s">
        <v>297</v>
      </c>
      <c r="M24" s="130" t="s">
        <v>297</v>
      </c>
      <c r="N24" s="130"/>
      <c r="O24" s="130"/>
      <c r="P24" s="131"/>
      <c r="Q24" s="130">
        <f>VLOOKUP(TEXT(I24,0),'DNB Maturity Model'!$D$3:$E$8,2,0)</f>
        <v>3</v>
      </c>
      <c r="R24" s="130">
        <f>VLOOKUP(TEXT(J24,0),'DNB Maturity Model'!$D$3:$E$8,2,0)</f>
        <v>2</v>
      </c>
      <c r="S24" s="130">
        <f>VLOOKUP(TEXT(K24,0),'DNB Maturity Model'!$D$3:$E$8,2,0)</f>
        <v>5</v>
      </c>
      <c r="T24" s="130">
        <f>VLOOKUP(TEXT(L24,0),'DNB Maturity Model'!$D$3:$E$8,2,0)</f>
        <v>5</v>
      </c>
      <c r="U24" s="130">
        <f>VLOOKUP(TEXT(M24,0),'DNB Maturity Model'!$D$3:$E$8,2,0)</f>
        <v>5</v>
      </c>
    </row>
    <row r="25" spans="1:21" ht="31.2">
      <c r="A25" s="156" t="s">
        <v>216</v>
      </c>
      <c r="B25" s="156" t="s">
        <v>217</v>
      </c>
      <c r="C25" s="130">
        <v>6</v>
      </c>
      <c r="D25" s="128" t="s">
        <v>302</v>
      </c>
      <c r="E25" s="130">
        <v>6.3</v>
      </c>
      <c r="F25" s="144" t="s">
        <v>308</v>
      </c>
      <c r="G25" s="139" t="s">
        <v>309</v>
      </c>
      <c r="H25" s="175"/>
      <c r="I25" s="130" t="s">
        <v>249</v>
      </c>
      <c r="J25" s="130" t="s">
        <v>254</v>
      </c>
      <c r="K25" s="130" t="s">
        <v>249</v>
      </c>
      <c r="L25" s="130" t="s">
        <v>249</v>
      </c>
      <c r="M25" s="130" t="s">
        <v>297</v>
      </c>
      <c r="N25" s="130"/>
      <c r="O25" s="130"/>
      <c r="P25" s="131"/>
      <c r="Q25" s="130">
        <f>VLOOKUP(TEXT(I25,0),'DNB Maturity Model'!$D$3:$E$8,2,0)</f>
        <v>3</v>
      </c>
      <c r="R25" s="130">
        <f>VLOOKUP(TEXT(J25,0),'DNB Maturity Model'!$D$3:$E$8,2,0)</f>
        <v>2</v>
      </c>
      <c r="S25" s="130">
        <f>VLOOKUP(TEXT(K25,0),'DNB Maturity Model'!$D$3:$E$8,2,0)</f>
        <v>3</v>
      </c>
      <c r="T25" s="130">
        <f>VLOOKUP(TEXT(L25,0),'DNB Maturity Model'!$D$3:$E$8,2,0)</f>
        <v>3</v>
      </c>
      <c r="U25" s="130">
        <f>VLOOKUP(TEXT(M25,0),'DNB Maturity Model'!$D$3:$E$8,2,0)</f>
        <v>5</v>
      </c>
    </row>
    <row r="26" spans="1:21" ht="93.6">
      <c r="A26" s="156" t="s">
        <v>216</v>
      </c>
      <c r="B26" s="156" t="s">
        <v>217</v>
      </c>
      <c r="C26" s="130">
        <v>6</v>
      </c>
      <c r="D26" s="128" t="s">
        <v>302</v>
      </c>
      <c r="E26" s="130">
        <v>6.4</v>
      </c>
      <c r="F26" s="144" t="s">
        <v>310</v>
      </c>
      <c r="G26" s="147" t="s">
        <v>311</v>
      </c>
      <c r="H26" s="175"/>
      <c r="I26" s="142" t="s">
        <v>249</v>
      </c>
      <c r="J26" s="142" t="s">
        <v>250</v>
      </c>
      <c r="K26" s="142" t="s">
        <v>249</v>
      </c>
      <c r="L26" s="142" t="s">
        <v>251</v>
      </c>
      <c r="M26" s="142" t="s">
        <v>297</v>
      </c>
      <c r="N26" s="148"/>
      <c r="O26" s="130"/>
      <c r="P26" s="131"/>
      <c r="Q26" s="130">
        <v>3</v>
      </c>
      <c r="R26" s="130">
        <f>VLOOKUP(TEXT(J26,0),'DNB Maturity Model'!$D$3:$E$8,2,0)</f>
        <v>1</v>
      </c>
      <c r="S26" s="130">
        <f>VLOOKUP(TEXT(K26,0),'DNB Maturity Model'!$D$3:$E$8,2,0)</f>
        <v>3</v>
      </c>
      <c r="T26" s="130">
        <f>VLOOKUP(TEXT(L26,0),'DNB Maturity Model'!$D$3:$E$8,2,0)</f>
        <v>4</v>
      </c>
      <c r="U26" s="130">
        <f>VLOOKUP(TEXT(M26,0),'DNB Maturity Model'!$D$3:$E$8,2,0)</f>
        <v>5</v>
      </c>
    </row>
    <row r="27" spans="1:21" ht="62.4">
      <c r="A27" s="156" t="s">
        <v>216</v>
      </c>
      <c r="B27" s="156" t="s">
        <v>217</v>
      </c>
      <c r="C27" s="130">
        <v>7</v>
      </c>
      <c r="D27" s="128" t="s">
        <v>312</v>
      </c>
      <c r="E27" s="130">
        <v>7.1</v>
      </c>
      <c r="F27" s="144" t="s">
        <v>313</v>
      </c>
      <c r="G27" s="141" t="s">
        <v>314</v>
      </c>
      <c r="H27" s="175" t="s">
        <v>315</v>
      </c>
      <c r="I27" s="130" t="s">
        <v>249</v>
      </c>
      <c r="J27" s="130" t="s">
        <v>254</v>
      </c>
      <c r="K27" s="130" t="s">
        <v>249</v>
      </c>
      <c r="L27" s="130" t="s">
        <v>251</v>
      </c>
      <c r="M27" s="130" t="s">
        <v>251</v>
      </c>
      <c r="N27" s="130"/>
      <c r="O27" s="130"/>
      <c r="P27" s="131"/>
      <c r="Q27" s="130">
        <f>VLOOKUP(TEXT(I27,0),'DNB Maturity Model'!$D$3:$E$8,2,0)</f>
        <v>3</v>
      </c>
      <c r="R27" s="130">
        <f>VLOOKUP(TEXT(J27,0),'DNB Maturity Model'!$D$3:$E$8,2,0)</f>
        <v>2</v>
      </c>
      <c r="S27" s="130">
        <f>VLOOKUP(TEXT(K27,0),'DNB Maturity Model'!$D$3:$E$8,2,0)</f>
        <v>3</v>
      </c>
      <c r="T27" s="130">
        <f>VLOOKUP(TEXT(L27,0),'DNB Maturity Model'!$D$3:$E$8,2,0)</f>
        <v>4</v>
      </c>
      <c r="U27" s="130">
        <f>VLOOKUP(TEXT(M27,0),'DNB Maturity Model'!$D$3:$E$8,2,0)</f>
        <v>4</v>
      </c>
    </row>
    <row r="28" spans="1:21" ht="46.8">
      <c r="A28" s="156" t="s">
        <v>216</v>
      </c>
      <c r="B28" s="156" t="s">
        <v>217</v>
      </c>
      <c r="C28" s="130">
        <v>7</v>
      </c>
      <c r="D28" s="128" t="s">
        <v>312</v>
      </c>
      <c r="E28" s="130">
        <v>7.1</v>
      </c>
      <c r="F28" s="145" t="s">
        <v>316</v>
      </c>
      <c r="G28" s="139" t="s">
        <v>317</v>
      </c>
      <c r="H28" s="175"/>
      <c r="I28" s="130" t="s">
        <v>249</v>
      </c>
      <c r="J28" s="130" t="s">
        <v>250</v>
      </c>
      <c r="K28" s="130" t="s">
        <v>254</v>
      </c>
      <c r="L28" s="130" t="s">
        <v>254</v>
      </c>
      <c r="M28" s="130" t="s">
        <v>251</v>
      </c>
      <c r="N28" s="130"/>
      <c r="O28" s="130"/>
      <c r="P28" s="131"/>
      <c r="Q28" s="130">
        <f>VLOOKUP(TEXT(I28,0),'DNB Maturity Model'!$D$3:$E$8,2,0)</f>
        <v>3</v>
      </c>
      <c r="R28" s="130">
        <f>VLOOKUP(TEXT(J28,0),'DNB Maturity Model'!$D$3:$E$8,2,0)</f>
        <v>1</v>
      </c>
      <c r="S28" s="130">
        <f>VLOOKUP(TEXT(K28,0),'DNB Maturity Model'!$D$3:$E$8,2,0)</f>
        <v>2</v>
      </c>
      <c r="T28" s="130">
        <f>VLOOKUP(TEXT(L28,0),'DNB Maturity Model'!$D$3:$E$8,2,0)</f>
        <v>2</v>
      </c>
      <c r="U28" s="130">
        <f>VLOOKUP(TEXT(M28,0),'DNB Maturity Model'!$D$3:$E$8,2,0)</f>
        <v>4</v>
      </c>
    </row>
    <row r="29" spans="1:21" ht="46.8">
      <c r="A29" s="156" t="s">
        <v>216</v>
      </c>
      <c r="B29" s="156" t="s">
        <v>217</v>
      </c>
      <c r="C29" s="130">
        <v>7</v>
      </c>
      <c r="D29" s="128" t="s">
        <v>312</v>
      </c>
      <c r="E29" s="130">
        <v>7.1</v>
      </c>
      <c r="F29" s="145" t="s">
        <v>318</v>
      </c>
      <c r="G29" s="147" t="s">
        <v>319</v>
      </c>
      <c r="H29" s="175"/>
      <c r="I29" s="130" t="s">
        <v>249</v>
      </c>
      <c r="J29" s="130" t="s">
        <v>254</v>
      </c>
      <c r="K29" s="130" t="s">
        <v>249</v>
      </c>
      <c r="L29" s="130" t="s">
        <v>249</v>
      </c>
      <c r="M29" s="130" t="s">
        <v>251</v>
      </c>
      <c r="N29" s="130"/>
      <c r="O29" s="130"/>
      <c r="P29" s="131"/>
      <c r="Q29" s="130">
        <f>VLOOKUP(TEXT(I29,0),'DNB Maturity Model'!$D$3:$E$8,2,0)</f>
        <v>3</v>
      </c>
      <c r="R29" s="130">
        <f>VLOOKUP(TEXT(J29,0),'DNB Maturity Model'!$D$3:$E$8,2,0)</f>
        <v>2</v>
      </c>
      <c r="S29" s="130">
        <f>VLOOKUP(TEXT(K29,0),'DNB Maturity Model'!$D$3:$E$8,2,0)</f>
        <v>3</v>
      </c>
      <c r="T29" s="130">
        <f>VLOOKUP(TEXT(L29,0),'DNB Maturity Model'!$D$3:$E$8,2,0)</f>
        <v>3</v>
      </c>
      <c r="U29" s="130">
        <f>VLOOKUP(TEXT(M29,0),'DNB Maturity Model'!$D$3:$E$8,2,0)</f>
        <v>4</v>
      </c>
    </row>
    <row r="30" spans="1:21" ht="66.75" customHeight="1">
      <c r="A30" s="156" t="s">
        <v>216</v>
      </c>
      <c r="B30" s="156" t="s">
        <v>217</v>
      </c>
      <c r="C30" s="130">
        <v>7</v>
      </c>
      <c r="D30" s="128" t="s">
        <v>312</v>
      </c>
      <c r="E30" s="130">
        <v>7.1</v>
      </c>
      <c r="F30" s="145" t="s">
        <v>320</v>
      </c>
      <c r="G30" s="147" t="s">
        <v>321</v>
      </c>
      <c r="H30" s="175"/>
      <c r="I30" s="130" t="s">
        <v>249</v>
      </c>
      <c r="J30" s="130" t="s">
        <v>254</v>
      </c>
      <c r="K30" s="130" t="s">
        <v>249</v>
      </c>
      <c r="L30" s="130" t="s">
        <v>249</v>
      </c>
      <c r="M30" s="130" t="s">
        <v>251</v>
      </c>
      <c r="N30" s="130"/>
      <c r="O30" s="130"/>
      <c r="P30" s="131"/>
      <c r="Q30" s="130">
        <f>VLOOKUP(TEXT(I30,0),'DNB Maturity Model'!$D$3:$E$8,2,0)</f>
        <v>3</v>
      </c>
      <c r="R30" s="130">
        <f>VLOOKUP(TEXT(J30,0),'DNB Maturity Model'!$D$3:$E$8,2,0)</f>
        <v>2</v>
      </c>
      <c r="S30" s="130">
        <f>VLOOKUP(TEXT(K30,0),'DNB Maturity Model'!$D$3:$E$8,2,0)</f>
        <v>3</v>
      </c>
      <c r="T30" s="130">
        <f>VLOOKUP(TEXT(L30,0),'DNB Maturity Model'!$D$3:$E$8,2,0)</f>
        <v>3</v>
      </c>
      <c r="U30" s="130">
        <f>VLOOKUP(TEXT(M30,0),'DNB Maturity Model'!$D$3:$E$8,2,0)</f>
        <v>4</v>
      </c>
    </row>
    <row r="31" spans="1:21" ht="78">
      <c r="A31" s="157" t="s">
        <v>218</v>
      </c>
      <c r="B31" s="157" t="s">
        <v>219</v>
      </c>
      <c r="C31" s="130">
        <v>8</v>
      </c>
      <c r="D31" s="128" t="s">
        <v>322</v>
      </c>
      <c r="E31" s="130">
        <v>8.1</v>
      </c>
      <c r="F31" s="144" t="s">
        <v>323</v>
      </c>
      <c r="G31" s="139" t="s">
        <v>324</v>
      </c>
      <c r="H31" s="175" t="s">
        <v>325</v>
      </c>
      <c r="I31" s="130" t="s">
        <v>249</v>
      </c>
      <c r="J31" s="130" t="s">
        <v>254</v>
      </c>
      <c r="K31" s="130" t="s">
        <v>249</v>
      </c>
      <c r="L31" s="130" t="s">
        <v>249</v>
      </c>
      <c r="M31" s="130" t="s">
        <v>297</v>
      </c>
      <c r="N31" s="130"/>
      <c r="O31" s="130"/>
      <c r="P31" s="131"/>
      <c r="Q31" s="130">
        <f>VLOOKUP(TEXT(I31,0),'DNB Maturity Model'!$D$3:$E$8,2,0)</f>
        <v>3</v>
      </c>
      <c r="R31" s="130">
        <f>VLOOKUP(TEXT(J31,0),'DNB Maturity Model'!$D$3:$E$8,2,0)</f>
        <v>2</v>
      </c>
      <c r="S31" s="130">
        <f>VLOOKUP(TEXT(K31,0),'DNB Maturity Model'!$D$3:$E$8,2,0)</f>
        <v>3</v>
      </c>
      <c r="T31" s="130">
        <f>VLOOKUP(TEXT(L31,0),'DNB Maturity Model'!$D$3:$E$8,2,0)</f>
        <v>3</v>
      </c>
      <c r="U31" s="130">
        <f>VLOOKUP(TEXT(M31,0),'DNB Maturity Model'!$D$3:$E$8,2,0)</f>
        <v>5</v>
      </c>
    </row>
    <row r="32" spans="1:21" ht="289.2">
      <c r="A32" s="157" t="s">
        <v>218</v>
      </c>
      <c r="B32" s="157" t="s">
        <v>219</v>
      </c>
      <c r="C32" s="130">
        <v>8</v>
      </c>
      <c r="D32" s="128" t="s">
        <v>322</v>
      </c>
      <c r="E32" s="130">
        <v>8.1999999999999993</v>
      </c>
      <c r="F32" s="146" t="s">
        <v>326</v>
      </c>
      <c r="G32" s="139" t="s">
        <v>327</v>
      </c>
      <c r="H32" s="175"/>
      <c r="I32" s="130" t="s">
        <v>249</v>
      </c>
      <c r="J32" s="130" t="s">
        <v>249</v>
      </c>
      <c r="K32" s="130" t="s">
        <v>249</v>
      </c>
      <c r="L32" s="130" t="s">
        <v>249</v>
      </c>
      <c r="M32" s="130" t="s">
        <v>249</v>
      </c>
      <c r="N32" s="130"/>
      <c r="O32" s="130"/>
      <c r="P32" s="131"/>
      <c r="Q32" s="130">
        <f>VLOOKUP(TEXT(I32,0),'DNB Maturity Model'!$D$3:$E$8,2,0)</f>
        <v>3</v>
      </c>
      <c r="R32" s="130">
        <f>VLOOKUP(TEXT(J32,0),'DNB Maturity Model'!$D$3:$E$8,2,0)</f>
        <v>3</v>
      </c>
      <c r="S32" s="130">
        <f>VLOOKUP(TEXT(K32,0),'DNB Maturity Model'!$D$3:$E$8,2,0)</f>
        <v>3</v>
      </c>
      <c r="T32" s="130">
        <f>VLOOKUP(TEXT(L32,0),'DNB Maturity Model'!$D$3:$E$8,2,0)</f>
        <v>3</v>
      </c>
      <c r="U32" s="130">
        <f>VLOOKUP(TEXT(M32,0),'DNB Maturity Model'!$D$3:$E$8,2,0)</f>
        <v>3</v>
      </c>
    </row>
    <row r="33" spans="1:21" ht="156">
      <c r="A33" s="157" t="s">
        <v>218</v>
      </c>
      <c r="B33" s="157" t="s">
        <v>219</v>
      </c>
      <c r="C33" s="130">
        <v>9</v>
      </c>
      <c r="D33" s="128" t="s">
        <v>328</v>
      </c>
      <c r="E33" s="130">
        <v>9.1</v>
      </c>
      <c r="F33" s="144" t="s">
        <v>329</v>
      </c>
      <c r="G33" s="139" t="s">
        <v>330</v>
      </c>
      <c r="H33" s="175" t="s">
        <v>331</v>
      </c>
      <c r="I33" s="130" t="s">
        <v>249</v>
      </c>
      <c r="J33" s="130" t="s">
        <v>249</v>
      </c>
      <c r="K33" s="130" t="s">
        <v>249</v>
      </c>
      <c r="L33" s="130" t="s">
        <v>249</v>
      </c>
      <c r="M33" s="130" t="s">
        <v>249</v>
      </c>
      <c r="N33" s="130"/>
      <c r="O33" s="130"/>
      <c r="P33" s="131"/>
      <c r="Q33" s="130">
        <f>VLOOKUP(TEXT(I33,0),'DNB Maturity Model'!$D$3:$E$8,2,0)</f>
        <v>3</v>
      </c>
      <c r="R33" s="130">
        <f>VLOOKUP(TEXT(J33,0),'DNB Maturity Model'!$D$3:$E$8,2,0)</f>
        <v>3</v>
      </c>
      <c r="S33" s="130">
        <f>VLOOKUP(TEXT(K33,0),'DNB Maturity Model'!$D$3:$E$8,2,0)</f>
        <v>3</v>
      </c>
      <c r="T33" s="130">
        <f>VLOOKUP(TEXT(L33,0),'DNB Maturity Model'!$D$3:$E$8,2,0)</f>
        <v>3</v>
      </c>
      <c r="U33" s="130">
        <f>VLOOKUP(TEXT(M33,0),'DNB Maturity Model'!$D$3:$E$8,2,0)</f>
        <v>3</v>
      </c>
    </row>
    <row r="34" spans="1:21" ht="105.75" customHeight="1">
      <c r="A34" s="157" t="s">
        <v>218</v>
      </c>
      <c r="B34" s="157" t="s">
        <v>219</v>
      </c>
      <c r="C34" s="130">
        <v>9</v>
      </c>
      <c r="D34" s="128" t="s">
        <v>328</v>
      </c>
      <c r="E34" s="130">
        <v>9.1999999999999993</v>
      </c>
      <c r="F34" s="144" t="s">
        <v>332</v>
      </c>
      <c r="G34" s="141" t="s">
        <v>333</v>
      </c>
      <c r="H34" s="175"/>
      <c r="I34" s="142" t="s">
        <v>249</v>
      </c>
      <c r="J34" s="142" t="s">
        <v>250</v>
      </c>
      <c r="K34" s="142" t="s">
        <v>249</v>
      </c>
      <c r="L34" s="142" t="s">
        <v>251</v>
      </c>
      <c r="M34" s="142" t="s">
        <v>297</v>
      </c>
      <c r="N34" s="148"/>
      <c r="O34" s="130"/>
      <c r="P34" s="131"/>
      <c r="Q34" s="130">
        <v>3</v>
      </c>
      <c r="R34" s="130">
        <f>VLOOKUP(TEXT(J34,0),'DNB Maturity Model'!$D$3:$E$8,2,0)</f>
        <v>1</v>
      </c>
      <c r="S34" s="130">
        <f>VLOOKUP(TEXT(K34,0),'DNB Maturity Model'!$D$3:$E$8,2,0)</f>
        <v>3</v>
      </c>
      <c r="T34" s="130">
        <f>VLOOKUP(TEXT(L34,0),'DNB Maturity Model'!$D$3:$E$8,2,0)</f>
        <v>4</v>
      </c>
      <c r="U34" s="130">
        <f>VLOOKUP(TEXT(M34,0),'DNB Maturity Model'!$D$3:$E$8,2,0)</f>
        <v>5</v>
      </c>
    </row>
    <row r="35" spans="1:21" ht="46.8">
      <c r="A35" s="157" t="s">
        <v>218</v>
      </c>
      <c r="B35" s="157" t="s">
        <v>219</v>
      </c>
      <c r="C35" s="130">
        <v>9</v>
      </c>
      <c r="D35" s="128" t="s">
        <v>328</v>
      </c>
      <c r="E35" s="130">
        <v>9.3000000000000007</v>
      </c>
      <c r="F35" s="144" t="s">
        <v>334</v>
      </c>
      <c r="G35" s="139" t="s">
        <v>335</v>
      </c>
      <c r="H35" s="175"/>
      <c r="I35" s="130" t="s">
        <v>249</v>
      </c>
      <c r="J35" s="130" t="s">
        <v>249</v>
      </c>
      <c r="K35" s="130" t="s">
        <v>249</v>
      </c>
      <c r="L35" s="130" t="s">
        <v>251</v>
      </c>
      <c r="M35" s="130" t="s">
        <v>251</v>
      </c>
      <c r="N35" s="130"/>
      <c r="O35" s="130"/>
      <c r="P35" s="131"/>
      <c r="Q35" s="130">
        <f>VLOOKUP(TEXT(I35,0),'DNB Maturity Model'!$D$3:$E$8,2,0)</f>
        <v>3</v>
      </c>
      <c r="R35" s="130">
        <f>VLOOKUP(TEXT(J35,0),'DNB Maturity Model'!$D$3:$E$8,2,0)</f>
        <v>3</v>
      </c>
      <c r="S35" s="130">
        <f>VLOOKUP(TEXT(K35,0),'DNB Maturity Model'!$D$3:$E$8,2,0)</f>
        <v>3</v>
      </c>
      <c r="T35" s="130">
        <f>VLOOKUP(TEXT(L35,0),'DNB Maturity Model'!$D$3:$E$8,2,0)</f>
        <v>4</v>
      </c>
      <c r="U35" s="130">
        <f>VLOOKUP(TEXT(M35,0),'DNB Maturity Model'!$D$3:$E$8,2,0)</f>
        <v>4</v>
      </c>
    </row>
    <row r="36" spans="1:21" ht="140.4">
      <c r="A36" s="157" t="s">
        <v>218</v>
      </c>
      <c r="B36" s="157" t="s">
        <v>219</v>
      </c>
      <c r="C36" s="130">
        <v>9</v>
      </c>
      <c r="D36" s="128" t="s">
        <v>328</v>
      </c>
      <c r="E36" s="130">
        <v>9.4</v>
      </c>
      <c r="F36" s="144" t="s">
        <v>336</v>
      </c>
      <c r="G36" s="147" t="s">
        <v>337</v>
      </c>
      <c r="H36" s="175"/>
      <c r="I36" s="142" t="s">
        <v>249</v>
      </c>
      <c r="J36" s="142" t="s">
        <v>250</v>
      </c>
      <c r="K36" s="142" t="s">
        <v>249</v>
      </c>
      <c r="L36" s="142" t="s">
        <v>251</v>
      </c>
      <c r="M36" s="142" t="s">
        <v>297</v>
      </c>
      <c r="N36" s="148"/>
      <c r="O36" s="130"/>
      <c r="P36" s="131"/>
      <c r="Q36" s="130">
        <v>3</v>
      </c>
      <c r="R36" s="130">
        <f>VLOOKUP(TEXT(J36,0),'DNB Maturity Model'!$D$3:$E$8,2,0)</f>
        <v>1</v>
      </c>
      <c r="S36" s="130">
        <f>VLOOKUP(TEXT(K36,0),'DNB Maturity Model'!$D$3:$E$8,2,0)</f>
        <v>3</v>
      </c>
      <c r="T36" s="130">
        <f>VLOOKUP(TEXT(L36,0),'DNB Maturity Model'!$D$3:$E$8,2,0)</f>
        <v>4</v>
      </c>
      <c r="U36" s="130">
        <f>VLOOKUP(TEXT(M36,0),'DNB Maturity Model'!$D$3:$E$8,2,0)</f>
        <v>5</v>
      </c>
    </row>
    <row r="37" spans="1:21" ht="140.4">
      <c r="A37" s="157" t="s">
        <v>218</v>
      </c>
      <c r="B37" s="157" t="s">
        <v>219</v>
      </c>
      <c r="C37" s="130">
        <v>9</v>
      </c>
      <c r="D37" s="128" t="s">
        <v>328</v>
      </c>
      <c r="E37" s="130">
        <v>9.5</v>
      </c>
      <c r="F37" s="144" t="s">
        <v>328</v>
      </c>
      <c r="G37" s="141" t="s">
        <v>338</v>
      </c>
      <c r="H37" s="175"/>
      <c r="I37" s="142" t="s">
        <v>249</v>
      </c>
      <c r="J37" s="142" t="s">
        <v>250</v>
      </c>
      <c r="K37" s="142" t="s">
        <v>249</v>
      </c>
      <c r="L37" s="142" t="s">
        <v>251</v>
      </c>
      <c r="M37" s="142" t="s">
        <v>297</v>
      </c>
      <c r="N37" s="148"/>
      <c r="O37" s="130"/>
      <c r="P37" s="131"/>
      <c r="Q37" s="130">
        <v>3</v>
      </c>
      <c r="R37" s="130">
        <f>VLOOKUP(TEXT(J37,0),'DNB Maturity Model'!$D$3:$E$8,2,0)</f>
        <v>1</v>
      </c>
      <c r="S37" s="130">
        <f>VLOOKUP(TEXT(K37,0),'DNB Maturity Model'!$D$3:$E$8,2,0)</f>
        <v>3</v>
      </c>
      <c r="T37" s="130">
        <f>VLOOKUP(TEXT(L37,0),'DNB Maturity Model'!$D$3:$E$8,2,0)</f>
        <v>4</v>
      </c>
      <c r="U37" s="130">
        <f>VLOOKUP(TEXT(M37,0),'DNB Maturity Model'!$D$3:$E$8,2,0)</f>
        <v>5</v>
      </c>
    </row>
    <row r="38" spans="1:21" ht="234">
      <c r="A38" s="157" t="s">
        <v>218</v>
      </c>
      <c r="B38" s="157" t="s">
        <v>219</v>
      </c>
      <c r="C38" s="130">
        <v>9</v>
      </c>
      <c r="D38" s="128" t="s">
        <v>328</v>
      </c>
      <c r="E38" s="130">
        <v>9.6</v>
      </c>
      <c r="F38" s="144" t="s">
        <v>339</v>
      </c>
      <c r="G38" s="139" t="s">
        <v>340</v>
      </c>
      <c r="H38" s="175"/>
      <c r="I38" s="130" t="s">
        <v>249</v>
      </c>
      <c r="J38" s="130" t="s">
        <v>254</v>
      </c>
      <c r="K38" s="130" t="s">
        <v>251</v>
      </c>
      <c r="L38" s="130" t="s">
        <v>251</v>
      </c>
      <c r="M38" s="130" t="s">
        <v>251</v>
      </c>
      <c r="N38" s="130"/>
      <c r="O38" s="130"/>
      <c r="P38" s="131"/>
      <c r="Q38" s="130">
        <f>VLOOKUP(TEXT(I38,0),'DNB Maturity Model'!$D$3:$E$8,2,0)</f>
        <v>3</v>
      </c>
      <c r="R38" s="130">
        <f>VLOOKUP(TEXT(J38,0),'DNB Maturity Model'!$D$3:$E$8,2,0)</f>
        <v>2</v>
      </c>
      <c r="S38" s="130">
        <f>VLOOKUP(TEXT(K38,0),'DNB Maturity Model'!$D$3:$E$8,2,0)</f>
        <v>4</v>
      </c>
      <c r="T38" s="130">
        <f>VLOOKUP(TEXT(L38,0),'DNB Maturity Model'!$D$3:$E$8,2,0)</f>
        <v>4</v>
      </c>
      <c r="U38" s="130">
        <f>VLOOKUP(TEXT(M38,0),'DNB Maturity Model'!$D$3:$E$8,2,0)</f>
        <v>4</v>
      </c>
    </row>
    <row r="39" spans="1:21" ht="296.55" customHeight="1">
      <c r="A39" s="158" t="s">
        <v>220</v>
      </c>
      <c r="B39" s="158" t="s">
        <v>221</v>
      </c>
      <c r="C39" s="130">
        <v>10</v>
      </c>
      <c r="D39" s="128" t="s">
        <v>341</v>
      </c>
      <c r="E39" s="130">
        <v>10.1</v>
      </c>
      <c r="F39" s="144" t="s">
        <v>342</v>
      </c>
      <c r="G39" s="139" t="s">
        <v>343</v>
      </c>
      <c r="H39" s="175" t="s">
        <v>344</v>
      </c>
      <c r="I39" s="130" t="s">
        <v>249</v>
      </c>
      <c r="J39" s="130" t="s">
        <v>250</v>
      </c>
      <c r="K39" s="130" t="s">
        <v>249</v>
      </c>
      <c r="L39" s="130" t="s">
        <v>249</v>
      </c>
      <c r="M39" s="130" t="s">
        <v>249</v>
      </c>
      <c r="N39" s="130"/>
      <c r="O39" s="130"/>
      <c r="P39" s="131"/>
      <c r="Q39" s="130">
        <f>VLOOKUP(TEXT(I39,0),'DNB Maturity Model'!$D$3:$E$8,2,0)</f>
        <v>3</v>
      </c>
      <c r="R39" s="130">
        <f>VLOOKUP(TEXT(J39,0),'DNB Maturity Model'!$D$3:$E$8,2,0)</f>
        <v>1</v>
      </c>
      <c r="S39" s="130">
        <f>VLOOKUP(TEXT(K39,0),'DNB Maturity Model'!$D$3:$E$8,2,0)</f>
        <v>3</v>
      </c>
      <c r="T39" s="130">
        <f>VLOOKUP(TEXT(L39,0),'DNB Maturity Model'!$D$3:$E$8,2,0)</f>
        <v>3</v>
      </c>
      <c r="U39" s="130">
        <f>VLOOKUP(TEXT(M39,0),'DNB Maturity Model'!$D$3:$E$8,2,0)</f>
        <v>3</v>
      </c>
    </row>
    <row r="40" spans="1:21" ht="62.4">
      <c r="A40" s="158" t="s">
        <v>220</v>
      </c>
      <c r="B40" s="158" t="s">
        <v>221</v>
      </c>
      <c r="C40" s="130">
        <v>10</v>
      </c>
      <c r="D40" s="128" t="s">
        <v>341</v>
      </c>
      <c r="E40" s="130">
        <v>10.199999999999999</v>
      </c>
      <c r="F40" s="144" t="s">
        <v>345</v>
      </c>
      <c r="G40" s="139" t="s">
        <v>346</v>
      </c>
      <c r="H40" s="175"/>
      <c r="I40" s="130" t="s">
        <v>249</v>
      </c>
      <c r="J40" s="130" t="s">
        <v>250</v>
      </c>
      <c r="K40" s="130" t="s">
        <v>249</v>
      </c>
      <c r="L40" s="130" t="s">
        <v>249</v>
      </c>
      <c r="M40" s="130" t="s">
        <v>249</v>
      </c>
      <c r="N40" s="130"/>
      <c r="O40" s="130"/>
      <c r="P40" s="131"/>
      <c r="Q40" s="130">
        <v>3</v>
      </c>
      <c r="R40" s="130">
        <f>VLOOKUP(TEXT(J40,0),'DNB Maturity Model'!$D$3:$E$8,2,0)</f>
        <v>1</v>
      </c>
      <c r="S40" s="130">
        <f>VLOOKUP(TEXT(K40,0),'DNB Maturity Model'!$D$3:$E$8,2,0)</f>
        <v>3</v>
      </c>
      <c r="T40" s="130">
        <f>VLOOKUP(TEXT(L40,0),'DNB Maturity Model'!$D$3:$E$8,2,0)</f>
        <v>3</v>
      </c>
      <c r="U40" s="130">
        <f>VLOOKUP(TEXT(M40,0),'DNB Maturity Model'!$D$3:$E$8,2,0)</f>
        <v>3</v>
      </c>
    </row>
    <row r="41" spans="1:21" ht="202.8">
      <c r="A41" s="158" t="s">
        <v>220</v>
      </c>
      <c r="B41" s="158" t="s">
        <v>221</v>
      </c>
      <c r="C41" s="130">
        <v>11</v>
      </c>
      <c r="D41" s="128" t="s">
        <v>220</v>
      </c>
      <c r="E41" s="130">
        <v>11.1</v>
      </c>
      <c r="F41" s="144" t="s">
        <v>347</v>
      </c>
      <c r="G41" s="139" t="s">
        <v>348</v>
      </c>
      <c r="H41" s="175" t="s">
        <v>349</v>
      </c>
      <c r="I41" s="130" t="s">
        <v>249</v>
      </c>
      <c r="J41" s="130" t="s">
        <v>249</v>
      </c>
      <c r="K41" s="130" t="s">
        <v>249</v>
      </c>
      <c r="L41" s="130" t="s">
        <v>249</v>
      </c>
      <c r="M41" s="130" t="s">
        <v>249</v>
      </c>
      <c r="N41" s="130"/>
      <c r="O41" s="130"/>
      <c r="P41" s="131"/>
      <c r="Q41" s="130">
        <f>VLOOKUP(TEXT(I41,0),'DNB Maturity Model'!$D$3:$E$8,2,0)</f>
        <v>3</v>
      </c>
      <c r="R41" s="130">
        <f>VLOOKUP(TEXT(J41,0),'DNB Maturity Model'!$D$3:$E$8,2,0)</f>
        <v>3</v>
      </c>
      <c r="S41" s="130">
        <f>VLOOKUP(TEXT(K41,0),'DNB Maturity Model'!$D$3:$E$8,2,0)</f>
        <v>3</v>
      </c>
      <c r="T41" s="130">
        <f>VLOOKUP(TEXT(L41,0),'DNB Maturity Model'!$D$3:$E$8,2,0)</f>
        <v>3</v>
      </c>
      <c r="U41" s="130">
        <f>VLOOKUP(TEXT(M41,0),'DNB Maturity Model'!$D$3:$E$8,2,0)</f>
        <v>3</v>
      </c>
    </row>
    <row r="42" spans="1:21" ht="46.8">
      <c r="A42" s="158" t="s">
        <v>220</v>
      </c>
      <c r="B42" s="158" t="s">
        <v>221</v>
      </c>
      <c r="C42" s="130">
        <v>11</v>
      </c>
      <c r="D42" s="128" t="s">
        <v>220</v>
      </c>
      <c r="E42" s="130">
        <v>11.2</v>
      </c>
      <c r="F42" s="144" t="s">
        <v>350</v>
      </c>
      <c r="G42" s="139" t="s">
        <v>351</v>
      </c>
      <c r="H42" s="175"/>
      <c r="I42" s="130" t="s">
        <v>249</v>
      </c>
      <c r="J42" s="130" t="s">
        <v>254</v>
      </c>
      <c r="K42" s="130" t="s">
        <v>249</v>
      </c>
      <c r="L42" s="130" t="s">
        <v>249</v>
      </c>
      <c r="M42" s="130" t="s">
        <v>249</v>
      </c>
      <c r="N42" s="130"/>
      <c r="O42" s="130"/>
      <c r="P42" s="131"/>
      <c r="Q42" s="130">
        <f>VLOOKUP(TEXT(I42,0),'DNB Maturity Model'!$D$3:$E$8,2,0)</f>
        <v>3</v>
      </c>
      <c r="R42" s="130">
        <f>VLOOKUP(TEXT(J42,0),'DNB Maturity Model'!$D$3:$E$8,2,0)</f>
        <v>2</v>
      </c>
      <c r="S42" s="130">
        <f>VLOOKUP(TEXT(K42,0),'DNB Maturity Model'!$D$3:$E$8,2,0)</f>
        <v>3</v>
      </c>
      <c r="T42" s="130">
        <f>VLOOKUP(TEXT(L42,0),'DNB Maturity Model'!$D$3:$E$8,2,0)</f>
        <v>3</v>
      </c>
      <c r="U42" s="130">
        <f>VLOOKUP(TEXT(M42,0),'DNB Maturity Model'!$D$3:$E$8,2,0)</f>
        <v>3</v>
      </c>
    </row>
    <row r="43" spans="1:21" ht="187.2">
      <c r="A43" s="158" t="s">
        <v>220</v>
      </c>
      <c r="B43" s="158" t="s">
        <v>221</v>
      </c>
      <c r="C43" s="130">
        <v>11</v>
      </c>
      <c r="D43" s="128" t="s">
        <v>220</v>
      </c>
      <c r="E43" s="130">
        <v>11.3</v>
      </c>
      <c r="F43" s="144" t="s">
        <v>352</v>
      </c>
      <c r="G43" s="139" t="s">
        <v>353</v>
      </c>
      <c r="H43" s="175"/>
      <c r="I43" s="130" t="s">
        <v>249</v>
      </c>
      <c r="J43" s="130" t="s">
        <v>254</v>
      </c>
      <c r="K43" s="130" t="s">
        <v>249</v>
      </c>
      <c r="L43" s="130" t="s">
        <v>249</v>
      </c>
      <c r="M43" s="130" t="s">
        <v>249</v>
      </c>
      <c r="N43" s="130"/>
      <c r="O43" s="130"/>
      <c r="P43" s="131"/>
      <c r="Q43" s="130">
        <f>VLOOKUP(TEXT(I43,0),'DNB Maturity Model'!$D$3:$E$8,2,0)</f>
        <v>3</v>
      </c>
      <c r="R43" s="130">
        <f>VLOOKUP(TEXT(J43,0),'DNB Maturity Model'!$D$3:$E$8,2,0)</f>
        <v>2</v>
      </c>
      <c r="S43" s="130">
        <f>VLOOKUP(TEXT(K43,0),'DNB Maturity Model'!$D$3:$E$8,2,0)</f>
        <v>3</v>
      </c>
      <c r="T43" s="130">
        <f>VLOOKUP(TEXT(L43,0),'DNB Maturity Model'!$D$3:$E$8,2,0)</f>
        <v>3</v>
      </c>
      <c r="U43" s="130">
        <f>VLOOKUP(TEXT(M43,0),'DNB Maturity Model'!$D$3:$E$8,2,0)</f>
        <v>3</v>
      </c>
    </row>
    <row r="44" spans="1:21" ht="129" customHeight="1">
      <c r="A44" s="159" t="s">
        <v>222</v>
      </c>
      <c r="B44" s="159" t="s">
        <v>223</v>
      </c>
      <c r="C44" s="130">
        <v>12</v>
      </c>
      <c r="D44" s="128" t="s">
        <v>354</v>
      </c>
      <c r="E44" s="130">
        <v>12.1</v>
      </c>
      <c r="F44" s="144" t="s">
        <v>355</v>
      </c>
      <c r="G44" s="139" t="s">
        <v>356</v>
      </c>
      <c r="H44" s="175" t="s">
        <v>357</v>
      </c>
      <c r="I44" s="130" t="s">
        <v>249</v>
      </c>
      <c r="J44" s="130" t="s">
        <v>254</v>
      </c>
      <c r="K44" s="130" t="s">
        <v>254</v>
      </c>
      <c r="L44" s="130" t="s">
        <v>254</v>
      </c>
      <c r="M44" s="130" t="s">
        <v>254</v>
      </c>
      <c r="N44" s="130"/>
      <c r="O44" s="130"/>
      <c r="P44" s="131"/>
      <c r="Q44" s="130">
        <f>VLOOKUP(TEXT(I44,0),'DNB Maturity Model'!$D$3:$E$8,2,0)</f>
        <v>3</v>
      </c>
      <c r="R44" s="130">
        <f>VLOOKUP(TEXT(J44,0),'DNB Maturity Model'!$D$3:$E$8,2,0)</f>
        <v>2</v>
      </c>
      <c r="S44" s="130">
        <f>VLOOKUP(TEXT(K44,0),'DNB Maturity Model'!$D$3:$E$8,2,0)</f>
        <v>2</v>
      </c>
      <c r="T44" s="130">
        <f>VLOOKUP(TEXT(L44,0),'DNB Maturity Model'!$D$3:$E$8,2,0)</f>
        <v>2</v>
      </c>
      <c r="U44" s="130">
        <f>VLOOKUP(TEXT(M44,0),'DNB Maturity Model'!$D$3:$E$8,2,0)</f>
        <v>2</v>
      </c>
    </row>
    <row r="45" spans="1:21" ht="176.25" customHeight="1">
      <c r="A45" s="159" t="s">
        <v>222</v>
      </c>
      <c r="B45" s="159" t="s">
        <v>223</v>
      </c>
      <c r="C45" s="130">
        <v>12</v>
      </c>
      <c r="D45" s="128" t="s">
        <v>354</v>
      </c>
      <c r="E45" s="130">
        <v>12.2</v>
      </c>
      <c r="F45" s="144" t="s">
        <v>358</v>
      </c>
      <c r="G45" s="147" t="s">
        <v>359</v>
      </c>
      <c r="H45" s="175"/>
      <c r="I45" s="130" t="s">
        <v>249</v>
      </c>
      <c r="J45" s="130" t="s">
        <v>254</v>
      </c>
      <c r="K45" s="130" t="s">
        <v>254</v>
      </c>
      <c r="L45" s="130" t="s">
        <v>254</v>
      </c>
      <c r="M45" s="130" t="s">
        <v>254</v>
      </c>
      <c r="N45" s="130"/>
      <c r="O45" s="130"/>
      <c r="P45" s="131"/>
      <c r="Q45" s="130">
        <f>VLOOKUP(TEXT(I45,0),'DNB Maturity Model'!$D$3:$E$8,2,0)</f>
        <v>3</v>
      </c>
      <c r="R45" s="130">
        <f>VLOOKUP(TEXT(J45,0),'DNB Maturity Model'!$D$3:$E$8,2,0)</f>
        <v>2</v>
      </c>
      <c r="S45" s="130">
        <f>VLOOKUP(TEXT(K45,0),'DNB Maturity Model'!$D$3:$E$8,2,0)</f>
        <v>2</v>
      </c>
      <c r="T45" s="130">
        <f>VLOOKUP(TEXT(L45,0),'DNB Maturity Model'!$D$3:$E$8,2,0)</f>
        <v>2</v>
      </c>
      <c r="U45" s="130">
        <f>VLOOKUP(TEXT(M45,0),'DNB Maturity Model'!$D$3:$E$8,2,0)</f>
        <v>2</v>
      </c>
    </row>
    <row r="46" spans="1:21" ht="78">
      <c r="A46" s="159" t="s">
        <v>222</v>
      </c>
      <c r="B46" s="159" t="s">
        <v>223</v>
      </c>
      <c r="C46" s="130">
        <v>12</v>
      </c>
      <c r="D46" s="128" t="s">
        <v>354</v>
      </c>
      <c r="E46" s="130">
        <v>12.3</v>
      </c>
      <c r="F46" s="144" t="s">
        <v>360</v>
      </c>
      <c r="G46" s="147" t="s">
        <v>361</v>
      </c>
      <c r="H46" s="175"/>
      <c r="I46" s="130" t="s">
        <v>249</v>
      </c>
      <c r="J46" s="130" t="s">
        <v>254</v>
      </c>
      <c r="K46" s="130" t="s">
        <v>254</v>
      </c>
      <c r="L46" s="130" t="s">
        <v>254</v>
      </c>
      <c r="M46" s="130" t="s">
        <v>254</v>
      </c>
      <c r="N46" s="130"/>
      <c r="O46" s="130"/>
      <c r="P46" s="131"/>
      <c r="Q46" s="130">
        <f>VLOOKUP(TEXT(I46,0),'DNB Maturity Model'!$D$3:$E$8,2,0)</f>
        <v>3</v>
      </c>
      <c r="R46" s="130">
        <f>VLOOKUP(TEXT(J46,0),'DNB Maturity Model'!$D$3:$E$8,2,0)</f>
        <v>2</v>
      </c>
      <c r="S46" s="130">
        <f>VLOOKUP(TEXT(K46,0),'DNB Maturity Model'!$D$3:$E$8,2,0)</f>
        <v>2</v>
      </c>
      <c r="T46" s="130">
        <f>VLOOKUP(TEXT(L46,0),'DNB Maturity Model'!$D$3:$E$8,2,0)</f>
        <v>2</v>
      </c>
      <c r="U46" s="130">
        <f>VLOOKUP(TEXT(M46,0),'DNB Maturity Model'!$D$3:$E$8,2,0)</f>
        <v>2</v>
      </c>
    </row>
    <row r="47" spans="1:21" ht="93.6">
      <c r="A47" s="159" t="s">
        <v>222</v>
      </c>
      <c r="B47" s="159" t="s">
        <v>223</v>
      </c>
      <c r="C47" s="130">
        <v>12</v>
      </c>
      <c r="D47" s="128" t="s">
        <v>354</v>
      </c>
      <c r="E47" s="130">
        <v>12.4</v>
      </c>
      <c r="F47" s="144" t="s">
        <v>362</v>
      </c>
      <c r="G47" s="147" t="s">
        <v>363</v>
      </c>
      <c r="H47" s="175"/>
      <c r="I47" s="130" t="s">
        <v>249</v>
      </c>
      <c r="J47" s="130" t="s">
        <v>254</v>
      </c>
      <c r="K47" s="130" t="s">
        <v>254</v>
      </c>
      <c r="L47" s="130" t="s">
        <v>254</v>
      </c>
      <c r="M47" s="130" t="s">
        <v>249</v>
      </c>
      <c r="N47" s="130"/>
      <c r="O47" s="130"/>
      <c r="P47" s="131"/>
      <c r="Q47" s="130">
        <f>VLOOKUP(TEXT(I47,0),'DNB Maturity Model'!$D$3:$E$8,2,0)</f>
        <v>3</v>
      </c>
      <c r="R47" s="130">
        <f>VLOOKUP(TEXT(J47,0),'DNB Maturity Model'!$D$3:$E$8,2,0)</f>
        <v>2</v>
      </c>
      <c r="S47" s="130">
        <f>VLOOKUP(TEXT(K47,0),'DNB Maturity Model'!$D$3:$E$8,2,0)</f>
        <v>2</v>
      </c>
      <c r="T47" s="130">
        <f>VLOOKUP(TEXT(L47,0),'DNB Maturity Model'!$D$3:$E$8,2,0)</f>
        <v>2</v>
      </c>
      <c r="U47" s="130">
        <f>VLOOKUP(TEXT(M47,0),'DNB Maturity Model'!$D$3:$E$8,2,0)</f>
        <v>3</v>
      </c>
    </row>
    <row r="48" spans="1:21" ht="156">
      <c r="A48" s="159" t="s">
        <v>222</v>
      </c>
      <c r="B48" s="159" t="s">
        <v>223</v>
      </c>
      <c r="C48" s="130">
        <v>13</v>
      </c>
      <c r="D48" s="128" t="s">
        <v>364</v>
      </c>
      <c r="E48" s="130">
        <v>13.1</v>
      </c>
      <c r="F48" s="144" t="s">
        <v>365</v>
      </c>
      <c r="G48" s="139" t="s">
        <v>366</v>
      </c>
      <c r="H48" s="175" t="s">
        <v>367</v>
      </c>
      <c r="I48" s="130" t="s">
        <v>249</v>
      </c>
      <c r="J48" s="130" t="s">
        <v>249</v>
      </c>
      <c r="K48" s="130" t="s">
        <v>249</v>
      </c>
      <c r="L48" s="130" t="s">
        <v>249</v>
      </c>
      <c r="M48" s="130" t="s">
        <v>249</v>
      </c>
      <c r="N48" s="130"/>
      <c r="O48" s="130"/>
      <c r="P48" s="131"/>
      <c r="Q48" s="130">
        <f>VLOOKUP(TEXT(I48,0),'DNB Maturity Model'!$D$3:$E$8,2,0)</f>
        <v>3</v>
      </c>
      <c r="R48" s="130">
        <f>VLOOKUP(TEXT(J48,0),'DNB Maturity Model'!$D$3:$E$8,2,0)</f>
        <v>3</v>
      </c>
      <c r="S48" s="130">
        <f>VLOOKUP(TEXT(K48,0),'DNB Maturity Model'!$D$3:$E$8,2,0)</f>
        <v>3</v>
      </c>
      <c r="T48" s="130">
        <f>VLOOKUP(TEXT(L48,0),'DNB Maturity Model'!$D$3:$E$8,2,0)</f>
        <v>3</v>
      </c>
      <c r="U48" s="130">
        <f>VLOOKUP(TEXT(M48,0),'DNB Maturity Model'!$D$3:$E$8,2,0)</f>
        <v>3</v>
      </c>
    </row>
    <row r="49" spans="1:21" ht="46.8">
      <c r="A49" s="159" t="s">
        <v>222</v>
      </c>
      <c r="B49" s="159" t="s">
        <v>223</v>
      </c>
      <c r="C49" s="130">
        <v>13</v>
      </c>
      <c r="D49" s="128" t="s">
        <v>364</v>
      </c>
      <c r="E49" s="130">
        <v>13.2</v>
      </c>
      <c r="F49" s="144" t="s">
        <v>368</v>
      </c>
      <c r="G49" s="139" t="s">
        <v>369</v>
      </c>
      <c r="H49" s="175"/>
      <c r="I49" s="130" t="s">
        <v>249</v>
      </c>
      <c r="J49" s="130" t="s">
        <v>254</v>
      </c>
      <c r="K49" s="130" t="s">
        <v>249</v>
      </c>
      <c r="L49" s="130" t="s">
        <v>251</v>
      </c>
      <c r="M49" s="130" t="s">
        <v>297</v>
      </c>
      <c r="N49" s="130"/>
      <c r="O49" s="130"/>
      <c r="P49" s="131"/>
      <c r="Q49" s="130">
        <f>VLOOKUP(TEXT(I49,0),'DNB Maturity Model'!$D$3:$E$8,2,0)</f>
        <v>3</v>
      </c>
      <c r="R49" s="130">
        <f>VLOOKUP(TEXT(J49,0),'DNB Maturity Model'!$D$3:$E$8,2,0)</f>
        <v>2</v>
      </c>
      <c r="S49" s="130">
        <f>VLOOKUP(TEXT(K49,0),'DNB Maturity Model'!$D$3:$E$8,2,0)</f>
        <v>3</v>
      </c>
      <c r="T49" s="130">
        <f>VLOOKUP(TEXT(L49,0),'DNB Maturity Model'!$D$3:$E$8,2,0)</f>
        <v>4</v>
      </c>
      <c r="U49" s="130">
        <f>VLOOKUP(TEXT(M49,0),'DNB Maturity Model'!$D$3:$E$8,2,0)</f>
        <v>5</v>
      </c>
    </row>
    <row r="50" spans="1:21" ht="78">
      <c r="A50" s="160" t="s">
        <v>224</v>
      </c>
      <c r="B50" s="160" t="s">
        <v>225</v>
      </c>
      <c r="C50" s="130">
        <v>14</v>
      </c>
      <c r="D50" s="128" t="s">
        <v>370</v>
      </c>
      <c r="E50" s="130">
        <v>14.1</v>
      </c>
      <c r="F50" s="144" t="s">
        <v>371</v>
      </c>
      <c r="G50" s="139" t="s">
        <v>372</v>
      </c>
      <c r="H50" s="175" t="s">
        <v>373</v>
      </c>
      <c r="I50" s="130" t="s">
        <v>249</v>
      </c>
      <c r="J50" s="130" t="s">
        <v>254</v>
      </c>
      <c r="K50" s="130" t="s">
        <v>249</v>
      </c>
      <c r="L50" s="130" t="s">
        <v>249</v>
      </c>
      <c r="M50" s="130" t="s">
        <v>249</v>
      </c>
      <c r="N50" s="130"/>
      <c r="O50" s="130"/>
      <c r="P50" s="131"/>
      <c r="Q50" s="130">
        <f>VLOOKUP(TEXT(I50,0),'DNB Maturity Model'!$D$3:$E$8,2,0)</f>
        <v>3</v>
      </c>
      <c r="R50" s="130">
        <f>VLOOKUP(TEXT(J50,0),'DNB Maturity Model'!$D$3:$E$8,2,0)</f>
        <v>2</v>
      </c>
      <c r="S50" s="130">
        <f>VLOOKUP(TEXT(K50,0),'DNB Maturity Model'!$D$3:$E$8,2,0)</f>
        <v>3</v>
      </c>
      <c r="T50" s="130">
        <f>VLOOKUP(TEXT(L50,0),'DNB Maturity Model'!$D$3:$E$8,2,0)</f>
        <v>3</v>
      </c>
      <c r="U50" s="130">
        <f>VLOOKUP(TEXT(M50,0),'DNB Maturity Model'!$D$3:$E$8,2,0)</f>
        <v>3</v>
      </c>
    </row>
    <row r="51" spans="1:21" ht="156">
      <c r="A51" s="160" t="s">
        <v>224</v>
      </c>
      <c r="B51" s="160" t="s">
        <v>225</v>
      </c>
      <c r="C51" s="130">
        <v>14</v>
      </c>
      <c r="D51" s="128" t="s">
        <v>370</v>
      </c>
      <c r="E51" s="130">
        <v>14.2</v>
      </c>
      <c r="F51" s="144" t="s">
        <v>374</v>
      </c>
      <c r="G51" s="139" t="s">
        <v>375</v>
      </c>
      <c r="H51" s="175"/>
      <c r="I51" s="130" t="s">
        <v>249</v>
      </c>
      <c r="J51" s="130" t="s">
        <v>254</v>
      </c>
      <c r="K51" s="130" t="s">
        <v>249</v>
      </c>
      <c r="L51" s="130" t="s">
        <v>249</v>
      </c>
      <c r="M51" s="130" t="s">
        <v>249</v>
      </c>
      <c r="N51" s="130"/>
      <c r="O51" s="130"/>
      <c r="P51" s="131"/>
      <c r="Q51" s="130">
        <f>VLOOKUP(TEXT(I51,0),'DNB Maturity Model'!$D$3:$E$8,2,0)</f>
        <v>3</v>
      </c>
      <c r="R51" s="130">
        <f>VLOOKUP(TEXT(J51,0),'DNB Maturity Model'!$D$3:$E$8,2,0)</f>
        <v>2</v>
      </c>
      <c r="S51" s="130">
        <f>VLOOKUP(TEXT(K51,0),'DNB Maturity Model'!$D$3:$E$8,2,0)</f>
        <v>3</v>
      </c>
      <c r="T51" s="130">
        <f>VLOOKUP(TEXT(L51,0),'DNB Maturity Model'!$D$3:$E$8,2,0)</f>
        <v>3</v>
      </c>
      <c r="U51" s="130">
        <f>VLOOKUP(TEXT(M51,0),'DNB Maturity Model'!$D$3:$E$8,2,0)</f>
        <v>3</v>
      </c>
    </row>
    <row r="52" spans="1:21" ht="78">
      <c r="A52" s="160" t="s">
        <v>224</v>
      </c>
      <c r="B52" s="160" t="s">
        <v>225</v>
      </c>
      <c r="C52" s="130">
        <v>15</v>
      </c>
      <c r="D52" s="128" t="s">
        <v>376</v>
      </c>
      <c r="E52" s="130">
        <v>15.1</v>
      </c>
      <c r="F52" s="144" t="s">
        <v>377</v>
      </c>
      <c r="G52" s="139" t="s">
        <v>378</v>
      </c>
      <c r="H52" s="175" t="s">
        <v>379</v>
      </c>
      <c r="I52" s="130" t="s">
        <v>249</v>
      </c>
      <c r="J52" s="130" t="s">
        <v>254</v>
      </c>
      <c r="K52" s="130" t="s">
        <v>249</v>
      </c>
      <c r="L52" s="130" t="s">
        <v>249</v>
      </c>
      <c r="M52" s="130" t="s">
        <v>249</v>
      </c>
      <c r="N52" s="130"/>
      <c r="O52" s="130"/>
      <c r="P52" s="131"/>
      <c r="Q52" s="130">
        <f>VLOOKUP(TEXT(I52,0),'DNB Maturity Model'!$D$3:$E$8,2,0)</f>
        <v>3</v>
      </c>
      <c r="R52" s="130">
        <f>VLOOKUP(TEXT(J52,0),'DNB Maturity Model'!$D$3:$E$8,2,0)</f>
        <v>2</v>
      </c>
      <c r="S52" s="130">
        <f>VLOOKUP(TEXT(K52,0),'DNB Maturity Model'!$D$3:$E$8,2,0)</f>
        <v>3</v>
      </c>
      <c r="T52" s="130">
        <f>VLOOKUP(TEXT(L52,0),'DNB Maturity Model'!$D$3:$E$8,2,0)</f>
        <v>3</v>
      </c>
      <c r="U52" s="130">
        <f>VLOOKUP(TEXT(M52,0),'DNB Maturity Model'!$D$3:$E$8,2,0)</f>
        <v>3</v>
      </c>
    </row>
    <row r="53" spans="1:21" ht="62.4">
      <c r="A53" s="160" t="s">
        <v>224</v>
      </c>
      <c r="B53" s="160" t="s">
        <v>225</v>
      </c>
      <c r="C53" s="130">
        <v>15</v>
      </c>
      <c r="D53" s="128" t="s">
        <v>376</v>
      </c>
      <c r="E53" s="130">
        <v>15.2</v>
      </c>
      <c r="F53" s="144" t="s">
        <v>380</v>
      </c>
      <c r="G53" s="139" t="s">
        <v>381</v>
      </c>
      <c r="H53" s="175"/>
      <c r="I53" s="130" t="s">
        <v>249</v>
      </c>
      <c r="J53" s="130" t="s">
        <v>254</v>
      </c>
      <c r="K53" s="130" t="s">
        <v>254</v>
      </c>
      <c r="L53" s="130" t="s">
        <v>254</v>
      </c>
      <c r="M53" s="130" t="s">
        <v>249</v>
      </c>
      <c r="N53" s="130"/>
      <c r="O53" s="130"/>
      <c r="P53" s="131"/>
      <c r="Q53" s="130">
        <f>VLOOKUP(TEXT(I53,0),'DNB Maturity Model'!$D$3:$E$8,2,0)</f>
        <v>3</v>
      </c>
      <c r="R53" s="130">
        <f>VLOOKUP(TEXT(J53,0),'DNB Maturity Model'!$D$3:$E$8,2,0)</f>
        <v>2</v>
      </c>
      <c r="S53" s="130">
        <f>VLOOKUP(TEXT(K53,0),'DNB Maturity Model'!$D$3:$E$8,2,0)</f>
        <v>2</v>
      </c>
      <c r="T53" s="130">
        <f>VLOOKUP(TEXT(L53,0),'DNB Maturity Model'!$D$3:$E$8,2,0)</f>
        <v>2</v>
      </c>
      <c r="U53" s="130">
        <f>VLOOKUP(TEXT(M53,0),'DNB Maturity Model'!$D$3:$E$8,2,0)</f>
        <v>3</v>
      </c>
    </row>
    <row r="54" spans="1:21" ht="62.4">
      <c r="A54" s="160" t="s">
        <v>224</v>
      </c>
      <c r="B54" s="160" t="s">
        <v>225</v>
      </c>
      <c r="C54" s="130">
        <v>15</v>
      </c>
      <c r="D54" s="128" t="s">
        <v>376</v>
      </c>
      <c r="E54" s="130">
        <v>15.3</v>
      </c>
      <c r="F54" s="144" t="s">
        <v>382</v>
      </c>
      <c r="G54" s="139" t="s">
        <v>383</v>
      </c>
      <c r="H54" s="175"/>
      <c r="I54" s="130" t="s">
        <v>249</v>
      </c>
      <c r="J54" s="130" t="s">
        <v>254</v>
      </c>
      <c r="K54" s="130" t="s">
        <v>254</v>
      </c>
      <c r="L54" s="130" t="s">
        <v>254</v>
      </c>
      <c r="M54" s="130" t="s">
        <v>251</v>
      </c>
      <c r="N54" s="130"/>
      <c r="O54" s="130"/>
      <c r="P54" s="131"/>
      <c r="Q54" s="130">
        <f>VLOOKUP(TEXT(I54,0),'DNB Maturity Model'!$D$3:$E$8,2,0)</f>
        <v>3</v>
      </c>
      <c r="R54" s="130">
        <f>VLOOKUP(TEXT(J54,0),'DNB Maturity Model'!$D$3:$E$8,2,0)</f>
        <v>2</v>
      </c>
      <c r="S54" s="130">
        <f>VLOOKUP(TEXT(K54,0),'DNB Maturity Model'!$D$3:$E$8,2,0)</f>
        <v>2</v>
      </c>
      <c r="T54" s="130">
        <f>VLOOKUP(TEXT(L54,0),'DNB Maturity Model'!$D$3:$E$8,2,0)</f>
        <v>2</v>
      </c>
      <c r="U54" s="130">
        <f>VLOOKUP(TEXT(M54,0),'DNB Maturity Model'!$D$3:$E$8,2,0)</f>
        <v>4</v>
      </c>
    </row>
    <row r="55" spans="1:21" ht="62.4">
      <c r="A55" s="160" t="s">
        <v>224</v>
      </c>
      <c r="B55" s="160" t="s">
        <v>225</v>
      </c>
      <c r="C55" s="130">
        <v>15</v>
      </c>
      <c r="D55" s="128" t="s">
        <v>376</v>
      </c>
      <c r="E55" s="130">
        <v>15.4</v>
      </c>
      <c r="F55" s="144" t="s">
        <v>384</v>
      </c>
      <c r="G55" s="139" t="s">
        <v>385</v>
      </c>
      <c r="H55" s="175"/>
      <c r="I55" s="130" t="s">
        <v>249</v>
      </c>
      <c r="J55" s="130" t="s">
        <v>254</v>
      </c>
      <c r="K55" s="130" t="s">
        <v>254</v>
      </c>
      <c r="L55" s="130" t="s">
        <v>254</v>
      </c>
      <c r="M55" s="130" t="s">
        <v>251</v>
      </c>
      <c r="N55" s="130"/>
      <c r="O55" s="130"/>
      <c r="P55" s="131"/>
      <c r="Q55" s="130">
        <f>VLOOKUP(TEXT(I55,0),'DNB Maturity Model'!$D$3:$E$8,2,0)</f>
        <v>3</v>
      </c>
      <c r="R55" s="130">
        <f>VLOOKUP(TEXT(J55,0),'DNB Maturity Model'!$D$3:$E$8,2,0)</f>
        <v>2</v>
      </c>
      <c r="S55" s="130">
        <f>VLOOKUP(TEXT(K55,0),'DNB Maturity Model'!$D$3:$E$8,2,0)</f>
        <v>2</v>
      </c>
      <c r="T55" s="130">
        <f>VLOOKUP(TEXT(L55,0),'DNB Maturity Model'!$D$3:$E$8,2,0)</f>
        <v>2</v>
      </c>
      <c r="U55" s="130">
        <f>VLOOKUP(TEXT(M55,0),'DNB Maturity Model'!$D$3:$E$8,2,0)</f>
        <v>4</v>
      </c>
    </row>
    <row r="56" spans="1:21" ht="62.4">
      <c r="A56" s="160" t="s">
        <v>224</v>
      </c>
      <c r="B56" s="160" t="s">
        <v>225</v>
      </c>
      <c r="C56" s="130">
        <v>15</v>
      </c>
      <c r="D56" s="128" t="s">
        <v>376</v>
      </c>
      <c r="E56" s="130">
        <v>15.5</v>
      </c>
      <c r="F56" s="144" t="s">
        <v>386</v>
      </c>
      <c r="G56" s="139" t="s">
        <v>387</v>
      </c>
      <c r="H56" s="175"/>
      <c r="I56" s="130" t="s">
        <v>249</v>
      </c>
      <c r="J56" s="130" t="s">
        <v>254</v>
      </c>
      <c r="K56" s="130" t="s">
        <v>254</v>
      </c>
      <c r="L56" s="130" t="s">
        <v>254</v>
      </c>
      <c r="M56" s="130" t="s">
        <v>251</v>
      </c>
      <c r="N56" s="130"/>
      <c r="O56" s="130"/>
      <c r="P56" s="131"/>
      <c r="Q56" s="130">
        <f>VLOOKUP(TEXT(I56,0),'DNB Maturity Model'!$D$3:$E$8,2,0)</f>
        <v>3</v>
      </c>
      <c r="R56" s="130">
        <f>VLOOKUP(TEXT(J56,0),'DNB Maturity Model'!$D$3:$E$8,2,0)</f>
        <v>2</v>
      </c>
      <c r="S56" s="130">
        <f>VLOOKUP(TEXT(K56,0),'DNB Maturity Model'!$D$3:$E$8,2,0)</f>
        <v>2</v>
      </c>
      <c r="T56" s="130">
        <f>VLOOKUP(TEXT(L56,0),'DNB Maturity Model'!$D$3:$E$8,2,0)</f>
        <v>2</v>
      </c>
      <c r="U56" s="130">
        <f>VLOOKUP(TEXT(M56,0),'DNB Maturity Model'!$D$3:$E$8,2,0)</f>
        <v>4</v>
      </c>
    </row>
    <row r="57" spans="1:21" ht="156">
      <c r="A57" s="160" t="s">
        <v>224</v>
      </c>
      <c r="B57" s="160" t="s">
        <v>225</v>
      </c>
      <c r="C57" s="130">
        <v>16</v>
      </c>
      <c r="D57" s="128" t="s">
        <v>388</v>
      </c>
      <c r="E57" s="130">
        <v>16.100000000000001</v>
      </c>
      <c r="F57" s="144" t="s">
        <v>389</v>
      </c>
      <c r="G57" s="139" t="s">
        <v>390</v>
      </c>
      <c r="H57" s="175" t="s">
        <v>391</v>
      </c>
      <c r="I57" s="130" t="s">
        <v>249</v>
      </c>
      <c r="J57" s="130" t="s">
        <v>249</v>
      </c>
      <c r="K57" s="130" t="s">
        <v>249</v>
      </c>
      <c r="L57" s="130" t="s">
        <v>249</v>
      </c>
      <c r="M57" s="130" t="s">
        <v>251</v>
      </c>
      <c r="N57" s="130"/>
      <c r="O57" s="130"/>
      <c r="P57" s="131"/>
      <c r="Q57" s="130">
        <f>VLOOKUP(TEXT(I57,0),'DNB Maturity Model'!$D$3:$E$8,2,0)</f>
        <v>3</v>
      </c>
      <c r="R57" s="130">
        <f>VLOOKUP(TEXT(J57,0),'DNB Maturity Model'!$D$3:$E$8,2,0)</f>
        <v>3</v>
      </c>
      <c r="S57" s="130">
        <f>VLOOKUP(TEXT(K57,0),'DNB Maturity Model'!$D$3:$E$8,2,0)</f>
        <v>3</v>
      </c>
      <c r="T57" s="130">
        <f>VLOOKUP(TEXT(L57,0),'DNB Maturity Model'!$D$3:$E$8,2,0)</f>
        <v>3</v>
      </c>
      <c r="U57" s="130">
        <f>VLOOKUP(TEXT(M57,0),'DNB Maturity Model'!$D$3:$E$8,2,0)</f>
        <v>4</v>
      </c>
    </row>
    <row r="58" spans="1:21" ht="124.8">
      <c r="A58" s="160" t="s">
        <v>224</v>
      </c>
      <c r="B58" s="160" t="s">
        <v>225</v>
      </c>
      <c r="C58" s="130">
        <v>16</v>
      </c>
      <c r="D58" s="128" t="s">
        <v>388</v>
      </c>
      <c r="E58" s="130">
        <v>16.2</v>
      </c>
      <c r="F58" s="144" t="s">
        <v>392</v>
      </c>
      <c r="G58" s="139" t="s">
        <v>393</v>
      </c>
      <c r="H58" s="175"/>
      <c r="I58" s="130" t="s">
        <v>249</v>
      </c>
      <c r="J58" s="130" t="s">
        <v>249</v>
      </c>
      <c r="K58" s="130" t="s">
        <v>249</v>
      </c>
      <c r="L58" s="130" t="s">
        <v>249</v>
      </c>
      <c r="M58" s="130" t="s">
        <v>251</v>
      </c>
      <c r="N58" s="130"/>
      <c r="O58" s="130"/>
      <c r="P58" s="131"/>
      <c r="Q58" s="130">
        <f>VLOOKUP(TEXT(I58,0),'DNB Maturity Model'!$D$3:$E$8,2,0)</f>
        <v>3</v>
      </c>
      <c r="R58" s="130">
        <f>VLOOKUP(TEXT(J58,0),'DNB Maturity Model'!$D$3:$E$8,2,0)</f>
        <v>3</v>
      </c>
      <c r="S58" s="130">
        <f>VLOOKUP(TEXT(K58,0),'DNB Maturity Model'!$D$3:$E$8,2,0)</f>
        <v>3</v>
      </c>
      <c r="T58" s="130">
        <f>VLOOKUP(TEXT(L58,0),'DNB Maturity Model'!$D$3:$E$8,2,0)</f>
        <v>3</v>
      </c>
      <c r="U58" s="130">
        <f>VLOOKUP(TEXT(M58,0),'DNB Maturity Model'!$D$3:$E$8,2,0)</f>
        <v>4</v>
      </c>
    </row>
    <row r="59" spans="1:21" ht="156">
      <c r="A59" s="160" t="s">
        <v>224</v>
      </c>
      <c r="B59" s="160" t="s">
        <v>225</v>
      </c>
      <c r="C59" s="130">
        <v>16</v>
      </c>
      <c r="D59" s="128" t="s">
        <v>388</v>
      </c>
      <c r="E59" s="130">
        <v>16.3</v>
      </c>
      <c r="F59" s="144" t="s">
        <v>394</v>
      </c>
      <c r="G59" s="149" t="s">
        <v>395</v>
      </c>
      <c r="H59" s="175"/>
      <c r="I59" s="130" t="s">
        <v>249</v>
      </c>
      <c r="J59" s="130" t="s">
        <v>249</v>
      </c>
      <c r="K59" s="130" t="s">
        <v>249</v>
      </c>
      <c r="L59" s="130" t="s">
        <v>249</v>
      </c>
      <c r="M59" s="130" t="s">
        <v>251</v>
      </c>
      <c r="N59" s="130"/>
      <c r="O59" s="130"/>
      <c r="P59" s="131"/>
      <c r="Q59" s="130">
        <f>VLOOKUP(TEXT(I59,0),'DNB Maturity Model'!$D$3:$E$8,2,0)</f>
        <v>3</v>
      </c>
      <c r="R59" s="130">
        <f>VLOOKUP(TEXT(J59,0),'DNB Maturity Model'!$D$3:$E$8,2,0)</f>
        <v>3</v>
      </c>
      <c r="S59" s="130">
        <f>VLOOKUP(TEXT(K59,0),'DNB Maturity Model'!$D$3:$E$8,2,0)</f>
        <v>3</v>
      </c>
      <c r="T59" s="130">
        <f>VLOOKUP(TEXT(L59,0),'DNB Maturity Model'!$D$3:$E$8,2,0)</f>
        <v>3</v>
      </c>
      <c r="U59" s="130">
        <f>VLOOKUP(TEXT(M59,0),'DNB Maturity Model'!$D$3:$E$8,2,0)</f>
        <v>4</v>
      </c>
    </row>
    <row r="60" spans="1:21" ht="124.8">
      <c r="A60" s="160" t="s">
        <v>224</v>
      </c>
      <c r="B60" s="160" t="s">
        <v>225</v>
      </c>
      <c r="C60" s="130">
        <v>17</v>
      </c>
      <c r="D60" s="128" t="s">
        <v>224</v>
      </c>
      <c r="E60" s="130">
        <v>17.100000000000001</v>
      </c>
      <c r="F60" s="144" t="s">
        <v>224</v>
      </c>
      <c r="G60" s="139" t="s">
        <v>396</v>
      </c>
      <c r="H60" s="175" t="s">
        <v>397</v>
      </c>
      <c r="I60" s="130" t="s">
        <v>249</v>
      </c>
      <c r="J60" s="130" t="s">
        <v>254</v>
      </c>
      <c r="K60" s="130" t="s">
        <v>254</v>
      </c>
      <c r="L60" s="130" t="s">
        <v>254</v>
      </c>
      <c r="M60" s="130" t="s">
        <v>251</v>
      </c>
      <c r="N60" s="130"/>
      <c r="O60" s="130"/>
      <c r="P60" s="131"/>
      <c r="Q60" s="130">
        <f>VLOOKUP(TEXT(I60,0),'DNB Maturity Model'!$D$3:$E$8,2,0)</f>
        <v>3</v>
      </c>
      <c r="R60" s="130">
        <f>VLOOKUP(TEXT(J60,0),'DNB Maturity Model'!$D$3:$E$8,2,0)</f>
        <v>2</v>
      </c>
      <c r="S60" s="130">
        <f>VLOOKUP(TEXT(K60,0),'DNB Maturity Model'!$D$3:$E$8,2,0)</f>
        <v>2</v>
      </c>
      <c r="T60" s="130">
        <f>VLOOKUP(TEXT(L60,0),'DNB Maturity Model'!$D$3:$E$8,2,0)</f>
        <v>2</v>
      </c>
      <c r="U60" s="130">
        <f>VLOOKUP(TEXT(M60,0),'DNB Maturity Model'!$D$3:$E$8,2,0)</f>
        <v>4</v>
      </c>
    </row>
    <row r="61" spans="1:21" ht="109.2">
      <c r="A61" s="160" t="s">
        <v>224</v>
      </c>
      <c r="B61" s="160" t="s">
        <v>225</v>
      </c>
      <c r="C61" s="130">
        <v>17</v>
      </c>
      <c r="D61" s="128" t="s">
        <v>224</v>
      </c>
      <c r="E61" s="130">
        <v>17.2</v>
      </c>
      <c r="F61" s="144" t="s">
        <v>398</v>
      </c>
      <c r="G61" s="139" t="s">
        <v>399</v>
      </c>
      <c r="H61" s="175"/>
      <c r="I61" s="130" t="s">
        <v>249</v>
      </c>
      <c r="J61" s="130" t="s">
        <v>254</v>
      </c>
      <c r="K61" s="130" t="s">
        <v>254</v>
      </c>
      <c r="L61" s="130" t="s">
        <v>254</v>
      </c>
      <c r="M61" s="130" t="s">
        <v>251</v>
      </c>
      <c r="N61" s="130"/>
      <c r="O61" s="130"/>
      <c r="P61" s="131"/>
      <c r="Q61" s="130">
        <f>VLOOKUP(TEXT(I61,0),'DNB Maturity Model'!$D$3:$E$8,2,0)</f>
        <v>3</v>
      </c>
      <c r="R61" s="130">
        <f>VLOOKUP(TEXT(J61,0),'DNB Maturity Model'!$D$3:$E$8,2,0)</f>
        <v>2</v>
      </c>
      <c r="S61" s="130">
        <f>VLOOKUP(TEXT(K61,0),'DNB Maturity Model'!$D$3:$E$8,2,0)</f>
        <v>2</v>
      </c>
      <c r="T61" s="130">
        <f>VLOOKUP(TEXT(L61,0),'DNB Maturity Model'!$D$3:$E$8,2,0)</f>
        <v>2</v>
      </c>
      <c r="U61" s="130">
        <f>VLOOKUP(TEXT(M61,0),'DNB Maturity Model'!$D$3:$E$8,2,0)</f>
        <v>4</v>
      </c>
    </row>
    <row r="62" spans="1:21" ht="46.8">
      <c r="A62" s="160" t="s">
        <v>224</v>
      </c>
      <c r="B62" s="160" t="s">
        <v>225</v>
      </c>
      <c r="C62" s="130">
        <v>17</v>
      </c>
      <c r="D62" s="128" t="s">
        <v>224</v>
      </c>
      <c r="E62" s="130">
        <v>17.3</v>
      </c>
      <c r="F62" s="144" t="s">
        <v>400</v>
      </c>
      <c r="G62" s="139" t="s">
        <v>401</v>
      </c>
      <c r="H62" s="175"/>
      <c r="I62" s="130" t="s">
        <v>249</v>
      </c>
      <c r="J62" s="130" t="s">
        <v>254</v>
      </c>
      <c r="K62" s="130" t="s">
        <v>254</v>
      </c>
      <c r="L62" s="130" t="s">
        <v>254</v>
      </c>
      <c r="M62" s="130" t="s">
        <v>251</v>
      </c>
      <c r="N62" s="130"/>
      <c r="O62" s="130"/>
      <c r="P62" s="131"/>
      <c r="Q62" s="130">
        <f>VLOOKUP(TEXT(I62,0),'DNB Maturity Model'!$D$3:$E$8,2,0)</f>
        <v>3</v>
      </c>
      <c r="R62" s="130">
        <f>VLOOKUP(TEXT(J62,0),'DNB Maturity Model'!$D$3:$E$8,2,0)</f>
        <v>2</v>
      </c>
      <c r="S62" s="130">
        <f>VLOOKUP(TEXT(K62,0),'DNB Maturity Model'!$D$3:$E$8,2,0)</f>
        <v>2</v>
      </c>
      <c r="T62" s="130">
        <f>VLOOKUP(TEXT(L62,0),'DNB Maturity Model'!$D$3:$E$8,2,0)</f>
        <v>2</v>
      </c>
      <c r="U62" s="130">
        <f>VLOOKUP(TEXT(M62,0),'DNB Maturity Model'!$D$3:$E$8,2,0)</f>
        <v>4</v>
      </c>
    </row>
    <row r="63" spans="1:21" ht="46.8">
      <c r="A63" s="160" t="s">
        <v>224</v>
      </c>
      <c r="B63" s="160" t="s">
        <v>225</v>
      </c>
      <c r="C63" s="130">
        <v>17</v>
      </c>
      <c r="D63" s="128" t="s">
        <v>224</v>
      </c>
      <c r="E63" s="130">
        <v>17.399999999999999</v>
      </c>
      <c r="F63" s="144" t="s">
        <v>402</v>
      </c>
      <c r="G63" s="139" t="s">
        <v>403</v>
      </c>
      <c r="H63" s="175"/>
      <c r="I63" s="130" t="s">
        <v>249</v>
      </c>
      <c r="J63" s="130" t="s">
        <v>254</v>
      </c>
      <c r="K63" s="130" t="s">
        <v>254</v>
      </c>
      <c r="L63" s="130" t="s">
        <v>254</v>
      </c>
      <c r="M63" s="130" t="s">
        <v>249</v>
      </c>
      <c r="N63" s="130"/>
      <c r="O63" s="130"/>
      <c r="P63" s="131"/>
      <c r="Q63" s="130">
        <v>3</v>
      </c>
      <c r="R63" s="130">
        <f>VLOOKUP(TEXT(J63,0),'DNB Maturity Model'!$D$3:$E$8,2,0)</f>
        <v>2</v>
      </c>
      <c r="S63" s="130">
        <f>VLOOKUP(TEXT(K63,0),'DNB Maturity Model'!$D$3:$E$8,2,0)</f>
        <v>2</v>
      </c>
      <c r="T63" s="130">
        <f>VLOOKUP(TEXT(L63,0),'DNB Maturity Model'!$D$3:$E$8,2,0)</f>
        <v>2</v>
      </c>
      <c r="U63" s="130">
        <f>VLOOKUP(TEXT(M63,0),'DNB Maturity Model'!$D$3:$E$8,2,0)</f>
        <v>3</v>
      </c>
    </row>
    <row r="64" spans="1:21" ht="109.2">
      <c r="A64" s="160" t="s">
        <v>224</v>
      </c>
      <c r="B64" s="160" t="s">
        <v>225</v>
      </c>
      <c r="C64" s="130">
        <v>17</v>
      </c>
      <c r="D64" s="128" t="s">
        <v>224</v>
      </c>
      <c r="E64" s="130">
        <v>17.5</v>
      </c>
      <c r="F64" s="145" t="s">
        <v>404</v>
      </c>
      <c r="G64" s="139" t="s">
        <v>405</v>
      </c>
      <c r="H64" s="175"/>
      <c r="I64" s="130" t="s">
        <v>249</v>
      </c>
      <c r="J64" s="130" t="s">
        <v>254</v>
      </c>
      <c r="K64" s="130" t="s">
        <v>254</v>
      </c>
      <c r="L64" s="130" t="s">
        <v>254</v>
      </c>
      <c r="M64" s="130" t="s">
        <v>249</v>
      </c>
      <c r="N64" s="130"/>
      <c r="O64" s="130"/>
      <c r="P64" s="131"/>
      <c r="Q64" s="130">
        <f>VLOOKUP(TEXT(I64,0),'DNB Maturity Model'!$D$3:$E$8,2,0)</f>
        <v>3</v>
      </c>
      <c r="R64" s="130">
        <f>VLOOKUP(TEXT(J64,0),'DNB Maturity Model'!$D$3:$E$8,2,0)</f>
        <v>2</v>
      </c>
      <c r="S64" s="130">
        <f>VLOOKUP(TEXT(K64,0),'DNB Maturity Model'!$D$3:$E$8,2,0)</f>
        <v>2</v>
      </c>
      <c r="T64" s="130">
        <f>VLOOKUP(TEXT(L64,0),'DNB Maturity Model'!$D$3:$E$8,2,0)</f>
        <v>2</v>
      </c>
      <c r="U64" s="130">
        <f>VLOOKUP(TEXT(M64,0),'DNB Maturity Model'!$D$3:$E$8,2,0)</f>
        <v>3</v>
      </c>
    </row>
    <row r="65" spans="1:21" ht="31.2">
      <c r="A65" s="160" t="s">
        <v>224</v>
      </c>
      <c r="B65" s="160" t="s">
        <v>225</v>
      </c>
      <c r="C65" s="130">
        <v>17</v>
      </c>
      <c r="D65" s="128" t="s">
        <v>224</v>
      </c>
      <c r="E65" s="130">
        <v>17.600000000000001</v>
      </c>
      <c r="F65" s="144" t="s">
        <v>406</v>
      </c>
      <c r="G65" s="139" t="s">
        <v>407</v>
      </c>
      <c r="H65" s="175"/>
      <c r="I65" s="130" t="s">
        <v>249</v>
      </c>
      <c r="J65" s="130" t="s">
        <v>254</v>
      </c>
      <c r="K65" s="130" t="s">
        <v>254</v>
      </c>
      <c r="L65" s="130" t="s">
        <v>254</v>
      </c>
      <c r="M65" s="130" t="s">
        <v>249</v>
      </c>
      <c r="N65" s="130"/>
      <c r="O65" s="130"/>
      <c r="P65" s="131"/>
      <c r="Q65" s="130">
        <f>VLOOKUP(TEXT(I65,0),'DNB Maturity Model'!$D$3:$E$8,2,0)</f>
        <v>3</v>
      </c>
      <c r="R65" s="130">
        <f>VLOOKUP(TEXT(J65,0),'DNB Maturity Model'!$D$3:$E$8,2,0)</f>
        <v>2</v>
      </c>
      <c r="S65" s="130">
        <f>VLOOKUP(TEXT(K65,0),'DNB Maturity Model'!$D$3:$E$8,2,0)</f>
        <v>2</v>
      </c>
      <c r="T65" s="130">
        <f>VLOOKUP(TEXT(L65,0),'DNB Maturity Model'!$D$3:$E$8,2,0)</f>
        <v>2</v>
      </c>
      <c r="U65" s="130">
        <f>VLOOKUP(TEXT(M65,0),'DNB Maturity Model'!$D$3:$E$8,2,0)</f>
        <v>3</v>
      </c>
    </row>
    <row r="66" spans="1:21" ht="156">
      <c r="A66" s="160" t="s">
        <v>224</v>
      </c>
      <c r="B66" s="160" t="s">
        <v>225</v>
      </c>
      <c r="C66" s="130">
        <v>18</v>
      </c>
      <c r="D66" s="128" t="s">
        <v>408</v>
      </c>
      <c r="E66" s="130">
        <v>18.100000000000001</v>
      </c>
      <c r="F66" s="144" t="s">
        <v>409</v>
      </c>
      <c r="G66" s="11" t="s">
        <v>410</v>
      </c>
      <c r="H66" s="175" t="s">
        <v>411</v>
      </c>
      <c r="I66" s="130" t="s">
        <v>249</v>
      </c>
      <c r="J66" s="130" t="s">
        <v>254</v>
      </c>
      <c r="K66" s="130" t="s">
        <v>254</v>
      </c>
      <c r="L66" s="130" t="s">
        <v>254</v>
      </c>
      <c r="M66" s="130" t="s">
        <v>249</v>
      </c>
      <c r="N66" s="130"/>
      <c r="O66" s="130"/>
      <c r="P66" s="131"/>
      <c r="Q66" s="130">
        <f>VLOOKUP(TEXT(I66,0),'DNB Maturity Model'!$D$3:$E$8,2,0)</f>
        <v>3</v>
      </c>
      <c r="R66" s="130">
        <f>VLOOKUP(TEXT(J66,0),'DNB Maturity Model'!$D$3:$E$8,2,0)</f>
        <v>2</v>
      </c>
      <c r="S66" s="130">
        <f>VLOOKUP(TEXT(K66,0),'DNB Maturity Model'!$D$3:$E$8,2,0)</f>
        <v>2</v>
      </c>
      <c r="T66" s="130">
        <f>VLOOKUP(TEXT(L66,0),'DNB Maturity Model'!$D$3:$E$8,2,0)</f>
        <v>2</v>
      </c>
      <c r="U66" s="130">
        <f>VLOOKUP(TEXT(M66,0),'DNB Maturity Model'!$D$3:$E$8,2,0)</f>
        <v>3</v>
      </c>
    </row>
    <row r="67" spans="1:21" ht="140.4">
      <c r="A67" s="160" t="s">
        <v>224</v>
      </c>
      <c r="B67" s="160" t="s">
        <v>225</v>
      </c>
      <c r="C67" s="130">
        <v>18</v>
      </c>
      <c r="D67" s="128" t="s">
        <v>408</v>
      </c>
      <c r="E67" s="130">
        <v>18.100000000000001</v>
      </c>
      <c r="F67" s="144" t="s">
        <v>412</v>
      </c>
      <c r="G67" s="139" t="s">
        <v>413</v>
      </c>
      <c r="H67" s="175"/>
      <c r="I67" s="130" t="s">
        <v>249</v>
      </c>
      <c r="J67" s="130" t="s">
        <v>254</v>
      </c>
      <c r="K67" s="130" t="s">
        <v>254</v>
      </c>
      <c r="L67" s="130" t="s">
        <v>254</v>
      </c>
      <c r="M67" s="130" t="s">
        <v>249</v>
      </c>
      <c r="N67" s="130"/>
      <c r="O67" s="130"/>
      <c r="P67" s="131"/>
      <c r="Q67" s="130">
        <f>VLOOKUP(TEXT(I67,0),'DNB Maturity Model'!$D$3:$E$8,2,0)</f>
        <v>3</v>
      </c>
      <c r="R67" s="130">
        <f>VLOOKUP(TEXT(J67,0),'DNB Maturity Model'!$D$3:$E$8,2,0)</f>
        <v>2</v>
      </c>
      <c r="S67" s="130">
        <f>VLOOKUP(TEXT(K67,0),'DNB Maturity Model'!$D$3:$E$8,2,0)</f>
        <v>2</v>
      </c>
      <c r="T67" s="130">
        <f>VLOOKUP(TEXT(L67,0),'DNB Maturity Model'!$D$3:$E$8,2,0)</f>
        <v>2</v>
      </c>
      <c r="U67" s="130">
        <f>VLOOKUP(TEXT(M67,0),'DNB Maturity Model'!$D$3:$E$8,2,0)</f>
        <v>3</v>
      </c>
    </row>
    <row r="68" spans="1:21" ht="124.8">
      <c r="A68" s="160" t="s">
        <v>224</v>
      </c>
      <c r="B68" s="160" t="s">
        <v>225</v>
      </c>
      <c r="C68" s="130">
        <v>18</v>
      </c>
      <c r="D68" s="128" t="s">
        <v>408</v>
      </c>
      <c r="E68" s="130">
        <v>18.100000000000001</v>
      </c>
      <c r="F68" s="144" t="s">
        <v>414</v>
      </c>
      <c r="G68" s="11" t="s">
        <v>415</v>
      </c>
      <c r="H68" s="175"/>
      <c r="I68" s="130" t="s">
        <v>249</v>
      </c>
      <c r="J68" s="130" t="s">
        <v>254</v>
      </c>
      <c r="K68" s="130" t="s">
        <v>254</v>
      </c>
      <c r="L68" s="130" t="s">
        <v>254</v>
      </c>
      <c r="M68" s="130" t="s">
        <v>249</v>
      </c>
      <c r="N68" s="130"/>
      <c r="O68" s="130"/>
      <c r="P68" s="131"/>
      <c r="Q68" s="130">
        <f>VLOOKUP(TEXT(I68,0),'DNB Maturity Model'!$D$3:$E$8,2,0)</f>
        <v>3</v>
      </c>
      <c r="R68" s="130">
        <f>VLOOKUP(TEXT(J68,0),'DNB Maturity Model'!$D$3:$E$8,2,0)</f>
        <v>2</v>
      </c>
      <c r="S68" s="130">
        <f>VLOOKUP(TEXT(K68,0),'DNB Maturity Model'!$D$3:$E$8,2,0)</f>
        <v>2</v>
      </c>
      <c r="T68" s="130">
        <f>VLOOKUP(TEXT(L68,0),'DNB Maturity Model'!$D$3:$E$8,2,0)</f>
        <v>2</v>
      </c>
      <c r="U68" s="130">
        <f>VLOOKUP(TEXT(M68,0),'DNB Maturity Model'!$D$3:$E$8,2,0)</f>
        <v>3</v>
      </c>
    </row>
    <row r="69" spans="1:21" ht="78">
      <c r="A69" s="161" t="s">
        <v>226</v>
      </c>
      <c r="B69" s="161" t="s">
        <v>227</v>
      </c>
      <c r="C69" s="130">
        <v>19</v>
      </c>
      <c r="D69" s="128" t="s">
        <v>416</v>
      </c>
      <c r="E69" s="130">
        <v>19.100000000000001</v>
      </c>
      <c r="F69" s="128" t="s">
        <v>417</v>
      </c>
      <c r="G69" s="139" t="s">
        <v>418</v>
      </c>
      <c r="H69" s="175" t="s">
        <v>419</v>
      </c>
      <c r="I69" s="130" t="s">
        <v>249</v>
      </c>
      <c r="J69" s="130" t="s">
        <v>250</v>
      </c>
      <c r="K69" s="130" t="s">
        <v>251</v>
      </c>
      <c r="L69" s="130" t="s">
        <v>251</v>
      </c>
      <c r="M69" s="130" t="s">
        <v>251</v>
      </c>
      <c r="N69" s="130"/>
      <c r="O69" s="130"/>
      <c r="P69" s="131"/>
      <c r="Q69" s="130">
        <f>VLOOKUP(TEXT(I69,0),'DNB Maturity Model'!$D$3:$E$8,2,0)</f>
        <v>3</v>
      </c>
      <c r="R69" s="130">
        <f>VLOOKUP(TEXT(J69,0),'DNB Maturity Model'!$D$3:$E$8,2,0)</f>
        <v>1</v>
      </c>
      <c r="S69" s="130">
        <f>VLOOKUP(TEXT(K69,0),'DNB Maturity Model'!$D$3:$E$8,2,0)</f>
        <v>4</v>
      </c>
      <c r="T69" s="130">
        <f>VLOOKUP(TEXT(L69,0),'DNB Maturity Model'!$D$3:$E$8,2,0)</f>
        <v>4</v>
      </c>
      <c r="U69" s="130">
        <f>VLOOKUP(TEXT(M69,0),'DNB Maturity Model'!$D$3:$E$8,2,0)</f>
        <v>4</v>
      </c>
    </row>
    <row r="70" spans="1:21" ht="62.4">
      <c r="A70" s="161" t="s">
        <v>226</v>
      </c>
      <c r="B70" s="161" t="s">
        <v>227</v>
      </c>
      <c r="C70" s="130">
        <v>19</v>
      </c>
      <c r="D70" s="128" t="s">
        <v>416</v>
      </c>
      <c r="E70" s="130">
        <v>19.2</v>
      </c>
      <c r="F70" s="145" t="s">
        <v>420</v>
      </c>
      <c r="G70" s="139" t="s">
        <v>421</v>
      </c>
      <c r="H70" s="175"/>
      <c r="I70" s="130" t="s">
        <v>249</v>
      </c>
      <c r="J70" s="130" t="s">
        <v>250</v>
      </c>
      <c r="K70" s="130" t="s">
        <v>254</v>
      </c>
      <c r="L70" s="130" t="s">
        <v>254</v>
      </c>
      <c r="M70" s="130" t="s">
        <v>251</v>
      </c>
      <c r="N70" s="130"/>
      <c r="O70" s="130"/>
      <c r="P70" s="131"/>
      <c r="Q70" s="130">
        <f>VLOOKUP(TEXT(I70,0),'DNB Maturity Model'!$D$3:$E$8,2,0)</f>
        <v>3</v>
      </c>
      <c r="R70" s="130">
        <f>VLOOKUP(TEXT(J70,0),'DNB Maturity Model'!$D$3:$E$8,2,0)</f>
        <v>1</v>
      </c>
      <c r="S70" s="130">
        <f>VLOOKUP(TEXT(K70,0),'DNB Maturity Model'!$D$3:$E$8,2,0)</f>
        <v>2</v>
      </c>
      <c r="T70" s="130">
        <f>VLOOKUP(TEXT(L70,0),'DNB Maturity Model'!$D$3:$E$8,2,0)</f>
        <v>2</v>
      </c>
      <c r="U70" s="130">
        <f>VLOOKUP(TEXT(M70,0),'DNB Maturity Model'!$D$3:$E$8,2,0)</f>
        <v>4</v>
      </c>
    </row>
    <row r="71" spans="1:21" ht="124.8">
      <c r="A71" s="161" t="s">
        <v>226</v>
      </c>
      <c r="B71" s="161" t="s">
        <v>227</v>
      </c>
      <c r="C71" s="130">
        <v>20</v>
      </c>
      <c r="D71" s="128" t="s">
        <v>1254</v>
      </c>
      <c r="E71" s="130">
        <v>19.3</v>
      </c>
      <c r="F71" s="144" t="s">
        <v>423</v>
      </c>
      <c r="G71" s="139" t="s">
        <v>424</v>
      </c>
      <c r="H71" s="175" t="s">
        <v>425</v>
      </c>
      <c r="I71" s="130" t="s">
        <v>249</v>
      </c>
      <c r="J71" s="130" t="s">
        <v>250</v>
      </c>
      <c r="K71" s="130" t="s">
        <v>254</v>
      </c>
      <c r="L71" s="130" t="s">
        <v>254</v>
      </c>
      <c r="M71" s="130" t="s">
        <v>251</v>
      </c>
      <c r="N71" s="130"/>
      <c r="O71" s="130"/>
      <c r="P71" s="131"/>
      <c r="Q71" s="130">
        <f>VLOOKUP(TEXT(I71,0),'DNB Maturity Model'!$D$3:$E$8,2,0)</f>
        <v>3</v>
      </c>
      <c r="R71" s="130">
        <f>VLOOKUP(TEXT(J71,0),'DNB Maturity Model'!$D$3:$E$8,2,0)</f>
        <v>1</v>
      </c>
      <c r="S71" s="130">
        <f>VLOOKUP(TEXT(K71,0),'DNB Maturity Model'!$D$3:$E$8,2,0)</f>
        <v>2</v>
      </c>
      <c r="T71" s="130">
        <f>VLOOKUP(TEXT(L71,0),'DNB Maturity Model'!$D$3:$E$8,2,0)</f>
        <v>2</v>
      </c>
      <c r="U71" s="130">
        <f>VLOOKUP(TEXT(M71,0),'DNB Maturity Model'!$D$3:$E$8,2,0)</f>
        <v>4</v>
      </c>
    </row>
    <row r="72" spans="1:21" ht="93.6">
      <c r="A72" s="161" t="s">
        <v>226</v>
      </c>
      <c r="B72" s="161" t="s">
        <v>227</v>
      </c>
      <c r="C72" s="130">
        <v>20</v>
      </c>
      <c r="D72" s="128" t="s">
        <v>1254</v>
      </c>
      <c r="E72" s="130">
        <v>20.100000000000001</v>
      </c>
      <c r="F72" s="144" t="s">
        <v>426</v>
      </c>
      <c r="G72" s="139" t="s">
        <v>427</v>
      </c>
      <c r="H72" s="175"/>
      <c r="I72" s="130" t="s">
        <v>249</v>
      </c>
      <c r="J72" s="130" t="s">
        <v>250</v>
      </c>
      <c r="K72" s="130" t="s">
        <v>254</v>
      </c>
      <c r="L72" s="130" t="s">
        <v>254</v>
      </c>
      <c r="M72" s="130" t="s">
        <v>251</v>
      </c>
      <c r="N72" s="130"/>
      <c r="O72" s="130"/>
      <c r="P72" s="131"/>
      <c r="Q72" s="130">
        <f>VLOOKUP(TEXT(I72,0),'DNB Maturity Model'!$D$3:$E$8,2,0)</f>
        <v>3</v>
      </c>
      <c r="R72" s="130">
        <f>VLOOKUP(TEXT(J72,0),'DNB Maturity Model'!$D$3:$E$8,2,0)</f>
        <v>1</v>
      </c>
      <c r="S72" s="130">
        <f>VLOOKUP(TEXT(K72,0),'DNB Maturity Model'!$D$3:$E$8,2,0)</f>
        <v>2</v>
      </c>
      <c r="T72" s="130">
        <f>VLOOKUP(TEXT(L72,0),'DNB Maturity Model'!$D$3:$E$8,2,0)</f>
        <v>2</v>
      </c>
      <c r="U72" s="130">
        <f>VLOOKUP(TEXT(M72,0),'DNB Maturity Model'!$D$3:$E$8,2,0)</f>
        <v>4</v>
      </c>
    </row>
    <row r="73" spans="1:21" ht="124.8">
      <c r="A73" s="161" t="s">
        <v>226</v>
      </c>
      <c r="B73" s="161" t="s">
        <v>227</v>
      </c>
      <c r="C73" s="130">
        <v>20</v>
      </c>
      <c r="D73" s="128" t="s">
        <v>1254</v>
      </c>
      <c r="E73" s="130">
        <v>20.2</v>
      </c>
      <c r="F73" s="144" t="s">
        <v>428</v>
      </c>
      <c r="G73" s="139" t="s">
        <v>429</v>
      </c>
      <c r="H73" s="175"/>
      <c r="I73" s="130" t="s">
        <v>249</v>
      </c>
      <c r="J73" s="130" t="s">
        <v>250</v>
      </c>
      <c r="K73" s="130" t="s">
        <v>254</v>
      </c>
      <c r="L73" s="130" t="s">
        <v>254</v>
      </c>
      <c r="M73" s="130" t="s">
        <v>251</v>
      </c>
      <c r="N73" s="130"/>
      <c r="O73" s="130"/>
      <c r="P73" s="131"/>
      <c r="Q73" s="130">
        <f>VLOOKUP(TEXT(I73,0),'DNB Maturity Model'!$D$3:$E$8,2,0)</f>
        <v>3</v>
      </c>
      <c r="R73" s="130">
        <f>VLOOKUP(TEXT(J73,0),'DNB Maturity Model'!$D$3:$E$8,2,0)</f>
        <v>1</v>
      </c>
      <c r="S73" s="130">
        <f>VLOOKUP(TEXT(K73,0),'DNB Maturity Model'!$D$3:$E$8,2,0)</f>
        <v>2</v>
      </c>
      <c r="T73" s="130">
        <f>VLOOKUP(TEXT(L73,0),'DNB Maturity Model'!$D$3:$E$8,2,0)</f>
        <v>2</v>
      </c>
      <c r="U73" s="130">
        <f>VLOOKUP(TEXT(M73,0),'DNB Maturity Model'!$D$3:$E$8,2,0)</f>
        <v>4</v>
      </c>
    </row>
    <row r="74" spans="1:21" ht="109.2">
      <c r="A74" s="162" t="s">
        <v>228</v>
      </c>
      <c r="B74" s="162" t="s">
        <v>229</v>
      </c>
      <c r="C74" s="130">
        <v>21</v>
      </c>
      <c r="D74" s="128" t="s">
        <v>430</v>
      </c>
      <c r="E74" s="130">
        <v>21.1</v>
      </c>
      <c r="F74" s="145" t="s">
        <v>431</v>
      </c>
      <c r="G74" s="139" t="s">
        <v>432</v>
      </c>
      <c r="H74" s="175" t="s">
        <v>433</v>
      </c>
      <c r="I74" s="130" t="s">
        <v>249</v>
      </c>
      <c r="J74" s="130" t="s">
        <v>249</v>
      </c>
      <c r="K74" s="130" t="s">
        <v>249</v>
      </c>
      <c r="L74" s="130" t="s">
        <v>249</v>
      </c>
      <c r="M74" s="130" t="s">
        <v>251</v>
      </c>
      <c r="N74" s="130"/>
      <c r="O74" s="130"/>
      <c r="P74" s="131"/>
      <c r="Q74" s="130">
        <f>VLOOKUP(TEXT(I74,0),'DNB Maturity Model'!$D$3:$E$8,2,0)</f>
        <v>3</v>
      </c>
      <c r="R74" s="130">
        <f>VLOOKUP(TEXT(J74,0),'DNB Maturity Model'!$D$3:$E$8,2,0)</f>
        <v>3</v>
      </c>
      <c r="S74" s="130">
        <f>VLOOKUP(TEXT(K74,0),'DNB Maturity Model'!$D$3:$E$8,2,0)</f>
        <v>3</v>
      </c>
      <c r="T74" s="130">
        <f>VLOOKUP(TEXT(L74,0),'DNB Maturity Model'!$D$3:$E$8,2,0)</f>
        <v>3</v>
      </c>
      <c r="U74" s="130">
        <f>VLOOKUP(TEXT(M74,0),'DNB Maturity Model'!$D$3:$E$8,2,0)</f>
        <v>4</v>
      </c>
    </row>
    <row r="75" spans="1:21" ht="234">
      <c r="A75" s="162" t="s">
        <v>228</v>
      </c>
      <c r="B75" s="162" t="s">
        <v>229</v>
      </c>
      <c r="C75" s="130">
        <v>21</v>
      </c>
      <c r="D75" s="128" t="s">
        <v>430</v>
      </c>
      <c r="E75" s="130">
        <v>21.2</v>
      </c>
      <c r="F75" s="144" t="s">
        <v>434</v>
      </c>
      <c r="G75" s="147" t="s">
        <v>1249</v>
      </c>
      <c r="H75" s="175"/>
      <c r="I75" s="130" t="s">
        <v>249</v>
      </c>
      <c r="J75" s="130" t="s">
        <v>254</v>
      </c>
      <c r="K75" s="130" t="s">
        <v>249</v>
      </c>
      <c r="L75" s="130" t="s">
        <v>249</v>
      </c>
      <c r="M75" s="130" t="s">
        <v>251</v>
      </c>
      <c r="N75" s="130"/>
      <c r="O75" s="130"/>
      <c r="P75" s="131"/>
      <c r="Q75" s="130">
        <f>VLOOKUP(TEXT(I75,0),'DNB Maturity Model'!$D$3:$E$8,2,0)</f>
        <v>3</v>
      </c>
      <c r="R75" s="130">
        <f>VLOOKUP(TEXT(J75,0),'DNB Maturity Model'!$D$3:$E$8,2,0)</f>
        <v>2</v>
      </c>
      <c r="S75" s="130">
        <f>VLOOKUP(TEXT(K75,0),'DNB Maturity Model'!$D$3:$E$8,2,0)</f>
        <v>3</v>
      </c>
      <c r="T75" s="130">
        <f>VLOOKUP(TEXT(L75,0),'DNB Maturity Model'!$D$3:$E$8,2,0)</f>
        <v>3</v>
      </c>
      <c r="U75" s="130">
        <f>VLOOKUP(TEXT(M75,0),'DNB Maturity Model'!$D$3:$E$8,2,0)</f>
        <v>4</v>
      </c>
    </row>
    <row r="76" spans="1:21" ht="46.8">
      <c r="A76" s="162" t="s">
        <v>228</v>
      </c>
      <c r="B76" s="162" t="s">
        <v>229</v>
      </c>
      <c r="C76" s="130">
        <v>21</v>
      </c>
      <c r="D76" s="128" t="s">
        <v>430</v>
      </c>
      <c r="E76" s="130">
        <v>21.3</v>
      </c>
      <c r="F76" s="144" t="s">
        <v>435</v>
      </c>
      <c r="G76" s="139" t="s">
        <v>436</v>
      </c>
      <c r="H76" s="175"/>
      <c r="I76" s="130" t="s">
        <v>249</v>
      </c>
      <c r="J76" s="130" t="s">
        <v>254</v>
      </c>
      <c r="K76" s="130" t="s">
        <v>249</v>
      </c>
      <c r="L76" s="130" t="s">
        <v>249</v>
      </c>
      <c r="M76" s="130" t="s">
        <v>251</v>
      </c>
      <c r="N76" s="130"/>
      <c r="O76" s="130"/>
      <c r="P76" s="131"/>
      <c r="Q76" s="130">
        <f>VLOOKUP(TEXT(I76,0),'DNB Maturity Model'!$D$3:$E$8,2,0)</f>
        <v>3</v>
      </c>
      <c r="R76" s="130">
        <f>VLOOKUP(TEXT(J76,0),'DNB Maturity Model'!$D$3:$E$8,2,0)</f>
        <v>2</v>
      </c>
      <c r="S76" s="130">
        <f>VLOOKUP(TEXT(K76,0),'DNB Maturity Model'!$D$3:$E$8,2,0)</f>
        <v>3</v>
      </c>
      <c r="T76" s="130">
        <f>VLOOKUP(TEXT(L76,0),'DNB Maturity Model'!$D$3:$E$8,2,0)</f>
        <v>3</v>
      </c>
      <c r="U76" s="130">
        <f>VLOOKUP(TEXT(M76,0),'DNB Maturity Model'!$D$3:$E$8,2,0)</f>
        <v>4</v>
      </c>
    </row>
    <row r="77" spans="1:21" ht="109.2">
      <c r="A77" s="162" t="s">
        <v>228</v>
      </c>
      <c r="B77" s="162" t="s">
        <v>229</v>
      </c>
      <c r="C77" s="130">
        <v>22</v>
      </c>
      <c r="D77" s="128" t="s">
        <v>437</v>
      </c>
      <c r="E77" s="130">
        <v>22.1</v>
      </c>
      <c r="F77" s="144" t="s">
        <v>438</v>
      </c>
      <c r="G77" s="147" t="s">
        <v>439</v>
      </c>
      <c r="H77" s="175" t="s">
        <v>440</v>
      </c>
      <c r="I77" s="130" t="s">
        <v>249</v>
      </c>
      <c r="J77" s="130" t="s">
        <v>254</v>
      </c>
      <c r="K77" s="130" t="s">
        <v>249</v>
      </c>
      <c r="L77" s="130" t="s">
        <v>249</v>
      </c>
      <c r="M77" s="130" t="s">
        <v>251</v>
      </c>
      <c r="N77" s="130"/>
      <c r="O77" s="130"/>
      <c r="P77" s="131"/>
      <c r="Q77" s="130">
        <v>3</v>
      </c>
      <c r="R77" s="130">
        <f>VLOOKUP(TEXT(J77,0),'DNB Maturity Model'!$D$3:$E$8,2,0)</f>
        <v>2</v>
      </c>
      <c r="S77" s="130">
        <f>VLOOKUP(TEXT(K77,0),'DNB Maturity Model'!$D$3:$E$8,2,0)</f>
        <v>3</v>
      </c>
      <c r="T77" s="130">
        <f>VLOOKUP(TEXT(L77,0),'DNB Maturity Model'!$D$3:$E$8,2,0)</f>
        <v>3</v>
      </c>
      <c r="U77" s="130">
        <f>VLOOKUP(TEXT(M77,0),'DNB Maturity Model'!$D$3:$E$8,2,0)</f>
        <v>4</v>
      </c>
    </row>
    <row r="78" spans="1:21" ht="93.6">
      <c r="A78" s="162" t="s">
        <v>228</v>
      </c>
      <c r="B78" s="162" t="s">
        <v>229</v>
      </c>
      <c r="C78" s="130">
        <v>22</v>
      </c>
      <c r="D78" s="128" t="s">
        <v>437</v>
      </c>
      <c r="E78" s="130">
        <v>22.2</v>
      </c>
      <c r="F78" s="144" t="s">
        <v>441</v>
      </c>
      <c r="G78" s="147" t="s">
        <v>442</v>
      </c>
      <c r="H78" s="175"/>
      <c r="I78" s="130" t="s">
        <v>249</v>
      </c>
      <c r="J78" s="130" t="s">
        <v>254</v>
      </c>
      <c r="K78" s="130" t="s">
        <v>249</v>
      </c>
      <c r="L78" s="130" t="s">
        <v>249</v>
      </c>
      <c r="M78" s="130" t="s">
        <v>251</v>
      </c>
      <c r="N78" s="130"/>
      <c r="O78" s="130"/>
      <c r="P78" s="131"/>
      <c r="Q78" s="130">
        <v>3</v>
      </c>
      <c r="R78" s="130">
        <f>VLOOKUP(TEXT(J78,0),'DNB Maturity Model'!$D$3:$E$8,2,0)</f>
        <v>2</v>
      </c>
      <c r="S78" s="130">
        <f>VLOOKUP(TEXT(K78,0),'DNB Maturity Model'!$D$3:$E$8,2,0)</f>
        <v>3</v>
      </c>
      <c r="T78" s="130">
        <f>VLOOKUP(TEXT(L78,0),'DNB Maturity Model'!$D$3:$E$8,2,0)</f>
        <v>3</v>
      </c>
      <c r="U78" s="130">
        <f>VLOOKUP(TEXT(M78,0),'DNB Maturity Model'!$D$3:$E$8,2,0)</f>
        <v>4</v>
      </c>
    </row>
    <row r="79" spans="1:21" ht="62.4">
      <c r="A79" s="162" t="s">
        <v>228</v>
      </c>
      <c r="B79" s="162" t="s">
        <v>229</v>
      </c>
      <c r="C79" s="130">
        <v>22</v>
      </c>
      <c r="D79" s="128" t="s">
        <v>437</v>
      </c>
      <c r="E79" s="130">
        <v>22.3</v>
      </c>
      <c r="F79" s="144" t="s">
        <v>443</v>
      </c>
      <c r="G79" s="147" t="s">
        <v>444</v>
      </c>
      <c r="H79" s="175"/>
      <c r="I79" s="130" t="s">
        <v>249</v>
      </c>
      <c r="J79" s="130" t="s">
        <v>254</v>
      </c>
      <c r="K79" s="130" t="s">
        <v>249</v>
      </c>
      <c r="L79" s="130" t="s">
        <v>249</v>
      </c>
      <c r="M79" s="130" t="s">
        <v>251</v>
      </c>
      <c r="N79" s="130"/>
      <c r="O79" s="130"/>
      <c r="P79" s="131"/>
      <c r="Q79" s="130">
        <v>3</v>
      </c>
      <c r="R79" s="130">
        <f>VLOOKUP(TEXT(J79,0),'DNB Maturity Model'!$D$3:$E$8,2,0)</f>
        <v>2</v>
      </c>
      <c r="S79" s="130">
        <f>VLOOKUP(TEXT(K79,0),'DNB Maturity Model'!$D$3:$E$8,2,0)</f>
        <v>3</v>
      </c>
      <c r="T79" s="130">
        <f>VLOOKUP(TEXT(L79,0),'DNB Maturity Model'!$D$3:$E$8,2,0)</f>
        <v>3</v>
      </c>
      <c r="U79" s="130">
        <f>VLOOKUP(TEXT(M79,0),'DNB Maturity Model'!$D$3:$E$8,2,0)</f>
        <v>4</v>
      </c>
    </row>
    <row r="80" spans="1:21" ht="46.8">
      <c r="A80" s="162" t="s">
        <v>228</v>
      </c>
      <c r="B80" s="162" t="s">
        <v>229</v>
      </c>
      <c r="C80" s="130">
        <v>23</v>
      </c>
      <c r="D80" s="128" t="s">
        <v>445</v>
      </c>
      <c r="E80" s="130">
        <v>23.1</v>
      </c>
      <c r="F80" s="144" t="s">
        <v>446</v>
      </c>
      <c r="G80" s="141" t="s">
        <v>447</v>
      </c>
      <c r="H80" s="175" t="s">
        <v>448</v>
      </c>
      <c r="I80" s="130" t="s">
        <v>249</v>
      </c>
      <c r="J80" s="130" t="s">
        <v>254</v>
      </c>
      <c r="K80" s="130" t="s">
        <v>249</v>
      </c>
      <c r="L80" s="130" t="s">
        <v>249</v>
      </c>
      <c r="M80" s="130" t="s">
        <v>251</v>
      </c>
      <c r="N80" s="130"/>
      <c r="O80" s="130"/>
      <c r="P80" s="131"/>
      <c r="Q80" s="130">
        <f>VLOOKUP(TEXT(I80,0),'DNB Maturity Model'!$D$3:$E$8,2,0)</f>
        <v>3</v>
      </c>
      <c r="R80" s="130">
        <f>VLOOKUP(TEXT(J80,0),'DNB Maturity Model'!$D$3:$E$8,2,0)</f>
        <v>2</v>
      </c>
      <c r="S80" s="130">
        <f>VLOOKUP(TEXT(K80,0),'DNB Maturity Model'!$D$3:$E$8,2,0)</f>
        <v>3</v>
      </c>
      <c r="T80" s="130">
        <f>VLOOKUP(TEXT(L80,0),'DNB Maturity Model'!$D$3:$E$8,2,0)</f>
        <v>3</v>
      </c>
      <c r="U80" s="130">
        <f>VLOOKUP(TEXT(M80,0),'DNB Maturity Model'!$D$3:$E$8,2,0)</f>
        <v>4</v>
      </c>
    </row>
    <row r="81" spans="1:21" ht="109.2">
      <c r="A81" s="162" t="s">
        <v>228</v>
      </c>
      <c r="B81" s="162" t="s">
        <v>229</v>
      </c>
      <c r="C81" s="130">
        <v>23</v>
      </c>
      <c r="D81" s="128" t="s">
        <v>445</v>
      </c>
      <c r="E81" s="130">
        <v>23.2</v>
      </c>
      <c r="F81" s="145" t="s">
        <v>449</v>
      </c>
      <c r="G81" s="139" t="s">
        <v>450</v>
      </c>
      <c r="H81" s="175"/>
      <c r="I81" s="130" t="s">
        <v>249</v>
      </c>
      <c r="J81" s="130" t="s">
        <v>254</v>
      </c>
      <c r="K81" s="130" t="s">
        <v>251</v>
      </c>
      <c r="L81" s="130" t="s">
        <v>251</v>
      </c>
      <c r="M81" s="130" t="s">
        <v>251</v>
      </c>
      <c r="N81" s="130"/>
      <c r="O81" s="130"/>
      <c r="P81" s="131"/>
      <c r="Q81" s="130">
        <f>VLOOKUP(TEXT(I81,0),'DNB Maturity Model'!$D$3:$E$8,2,0)</f>
        <v>3</v>
      </c>
      <c r="R81" s="130">
        <f>VLOOKUP(TEXT(J81,0),'DNB Maturity Model'!$D$3:$E$8,2,0)</f>
        <v>2</v>
      </c>
      <c r="S81" s="130">
        <f>VLOOKUP(TEXT(K81,0),'DNB Maturity Model'!$D$3:$E$8,2,0)</f>
        <v>4</v>
      </c>
      <c r="T81" s="130">
        <f>VLOOKUP(TEXT(L81,0),'DNB Maturity Model'!$D$3:$E$8,2,0)</f>
        <v>4</v>
      </c>
      <c r="U81" s="130">
        <f>VLOOKUP(TEXT(M81,0),'DNB Maturity Model'!$D$3:$E$8,2,0)</f>
        <v>4</v>
      </c>
    </row>
    <row r="82" spans="1:21" ht="46.8">
      <c r="A82" s="162" t="s">
        <v>228</v>
      </c>
      <c r="B82" s="162" t="s">
        <v>229</v>
      </c>
      <c r="C82" s="130">
        <v>23</v>
      </c>
      <c r="D82" s="128" t="s">
        <v>445</v>
      </c>
      <c r="E82" s="130">
        <v>23.3</v>
      </c>
      <c r="F82" s="145" t="s">
        <v>451</v>
      </c>
      <c r="G82" s="139" t="s">
        <v>452</v>
      </c>
      <c r="H82" s="175"/>
      <c r="I82" s="130" t="s">
        <v>249</v>
      </c>
      <c r="J82" s="130" t="s">
        <v>254</v>
      </c>
      <c r="K82" s="130" t="s">
        <v>249</v>
      </c>
      <c r="L82" s="130" t="s">
        <v>249</v>
      </c>
      <c r="M82" s="130" t="s">
        <v>249</v>
      </c>
      <c r="N82" s="130"/>
      <c r="O82" s="130"/>
      <c r="P82" s="131"/>
      <c r="Q82" s="130">
        <f>VLOOKUP(TEXT(I82,0),'DNB Maturity Model'!$D$3:$E$8,2,0)</f>
        <v>3</v>
      </c>
      <c r="R82" s="130">
        <f>VLOOKUP(TEXT(J82,0),'DNB Maturity Model'!$D$3:$E$8,2,0)</f>
        <v>2</v>
      </c>
      <c r="S82" s="130">
        <f>VLOOKUP(TEXT(K82,0),'DNB Maturity Model'!$D$3:$E$8,2,0)</f>
        <v>3</v>
      </c>
      <c r="T82" s="130">
        <f>VLOOKUP(TEXT(L82,0),'DNB Maturity Model'!$D$3:$E$8,2,0)</f>
        <v>3</v>
      </c>
      <c r="U82" s="130">
        <f>VLOOKUP(TEXT(M82,0),'DNB Maturity Model'!$D$3:$E$8,2,0)</f>
        <v>3</v>
      </c>
    </row>
    <row r="83" spans="1:21" ht="124.8">
      <c r="A83" s="162" t="s">
        <v>228</v>
      </c>
      <c r="B83" s="162" t="s">
        <v>229</v>
      </c>
      <c r="C83" s="130">
        <v>23</v>
      </c>
      <c r="D83" s="128" t="s">
        <v>445</v>
      </c>
      <c r="E83" s="130">
        <v>23.4</v>
      </c>
      <c r="F83" s="144" t="s">
        <v>453</v>
      </c>
      <c r="G83" s="139" t="s">
        <v>454</v>
      </c>
      <c r="H83" s="175"/>
      <c r="I83" s="130" t="s">
        <v>249</v>
      </c>
      <c r="J83" s="130" t="s">
        <v>254</v>
      </c>
      <c r="K83" s="130" t="s">
        <v>254</v>
      </c>
      <c r="L83" s="130" t="s">
        <v>254</v>
      </c>
      <c r="M83" s="130" t="s">
        <v>254</v>
      </c>
      <c r="N83" s="130"/>
      <c r="O83" s="130"/>
      <c r="P83" s="131"/>
      <c r="Q83" s="130">
        <f>VLOOKUP(TEXT(I83,0),'DNB Maturity Model'!$D$3:$E$8,2,0)</f>
        <v>3</v>
      </c>
      <c r="R83" s="130">
        <f>VLOOKUP(TEXT(J83,0),'DNB Maturity Model'!$D$3:$E$8,2,0)</f>
        <v>2</v>
      </c>
      <c r="S83" s="130">
        <f>VLOOKUP(TEXT(K83,0),'DNB Maturity Model'!$D$3:$E$8,2,0)</f>
        <v>2</v>
      </c>
      <c r="T83" s="130">
        <f>VLOOKUP(TEXT(L83,0),'DNB Maturity Model'!$D$3:$E$8,2,0)</f>
        <v>2</v>
      </c>
      <c r="U83" s="130">
        <f>VLOOKUP(TEXT(M83,0),'DNB Maturity Model'!$D$3:$E$8,2,0)</f>
        <v>2</v>
      </c>
    </row>
    <row r="84" spans="1:21" ht="46.8">
      <c r="A84" s="162" t="s">
        <v>228</v>
      </c>
      <c r="B84" s="162" t="s">
        <v>229</v>
      </c>
      <c r="C84" s="130">
        <v>23</v>
      </c>
      <c r="D84" s="128" t="s">
        <v>445</v>
      </c>
      <c r="E84" s="130">
        <v>23.5</v>
      </c>
      <c r="F84" s="144" t="s">
        <v>455</v>
      </c>
      <c r="G84" s="139" t="s">
        <v>456</v>
      </c>
      <c r="H84" s="175"/>
      <c r="I84" s="130" t="s">
        <v>249</v>
      </c>
      <c r="J84" s="130" t="s">
        <v>249</v>
      </c>
      <c r="K84" s="130" t="s">
        <v>249</v>
      </c>
      <c r="L84" s="130" t="s">
        <v>251</v>
      </c>
      <c r="M84" s="130" t="s">
        <v>249</v>
      </c>
      <c r="N84" s="130"/>
      <c r="O84" s="130"/>
      <c r="P84" s="131"/>
      <c r="Q84" s="130">
        <f>VLOOKUP(TEXT(I84,0),'DNB Maturity Model'!$D$3:$E$8,2,0)</f>
        <v>3</v>
      </c>
      <c r="R84" s="130">
        <f>VLOOKUP(TEXT(J84,0),'DNB Maturity Model'!$D$3:$E$8,2,0)</f>
        <v>3</v>
      </c>
      <c r="S84" s="130">
        <f>VLOOKUP(TEXT(K84,0),'DNB Maturity Model'!$D$3:$E$8,2,0)</f>
        <v>3</v>
      </c>
      <c r="T84" s="130">
        <f>VLOOKUP(TEXT(L84,0),'DNB Maturity Model'!$D$3:$E$8,2,0)</f>
        <v>4</v>
      </c>
      <c r="U84" s="130">
        <f>VLOOKUP(TEXT(M84,0),'DNB Maturity Model'!$D$3:$E$8,2,0)</f>
        <v>3</v>
      </c>
    </row>
    <row r="85" spans="1:21" ht="78">
      <c r="A85" s="162" t="s">
        <v>228</v>
      </c>
      <c r="B85" s="162" t="s">
        <v>229</v>
      </c>
      <c r="C85" s="130">
        <v>24</v>
      </c>
      <c r="D85" s="128" t="s">
        <v>457</v>
      </c>
      <c r="E85" s="130">
        <v>24.1</v>
      </c>
      <c r="F85" s="144" t="s">
        <v>458</v>
      </c>
      <c r="G85" s="139" t="s">
        <v>459</v>
      </c>
      <c r="H85" s="175" t="s">
        <v>460</v>
      </c>
      <c r="I85" s="130" t="s">
        <v>249</v>
      </c>
      <c r="J85" s="130" t="s">
        <v>250</v>
      </c>
      <c r="K85" s="130" t="s">
        <v>249</v>
      </c>
      <c r="L85" s="130" t="s">
        <v>251</v>
      </c>
      <c r="M85" s="130" t="s">
        <v>251</v>
      </c>
      <c r="N85" s="130"/>
      <c r="O85" s="130"/>
      <c r="P85" s="131"/>
      <c r="Q85" s="130">
        <f>VLOOKUP(TEXT(I85,0),'DNB Maturity Model'!$D$3:$E$8,2,0)</f>
        <v>3</v>
      </c>
      <c r="R85" s="130">
        <f>VLOOKUP(TEXT(J85,0),'DNB Maturity Model'!$D$3:$E$8,2,0)</f>
        <v>1</v>
      </c>
      <c r="S85" s="130">
        <f>VLOOKUP(TEXT(K85,0),'DNB Maturity Model'!$D$3:$E$8,2,0)</f>
        <v>3</v>
      </c>
      <c r="T85" s="130">
        <f>VLOOKUP(TEXT(L85,0),'DNB Maturity Model'!$D$3:$E$8,2,0)</f>
        <v>4</v>
      </c>
      <c r="U85" s="130">
        <f>VLOOKUP(TEXT(M85,0),'DNB Maturity Model'!$D$3:$E$8,2,0)</f>
        <v>4</v>
      </c>
    </row>
    <row r="86" spans="1:21" ht="156">
      <c r="A86" s="162" t="s">
        <v>228</v>
      </c>
      <c r="B86" s="162" t="s">
        <v>229</v>
      </c>
      <c r="C86" s="130">
        <v>24</v>
      </c>
      <c r="D86" s="128" t="s">
        <v>457</v>
      </c>
      <c r="E86" s="130">
        <v>24.2</v>
      </c>
      <c r="F86" s="144" t="s">
        <v>461</v>
      </c>
      <c r="G86" s="147" t="s">
        <v>462</v>
      </c>
      <c r="H86" s="175"/>
      <c r="I86" s="130" t="s">
        <v>249</v>
      </c>
      <c r="J86" s="130" t="s">
        <v>249</v>
      </c>
      <c r="K86" s="130" t="s">
        <v>249</v>
      </c>
      <c r="L86" s="130" t="s">
        <v>249</v>
      </c>
      <c r="M86" s="130" t="s">
        <v>251</v>
      </c>
      <c r="N86" s="130"/>
      <c r="O86" s="130"/>
      <c r="P86" s="131"/>
      <c r="Q86" s="130">
        <f>VLOOKUP(TEXT(I86,0),'DNB Maturity Model'!$D$3:$E$8,2,0)</f>
        <v>3</v>
      </c>
      <c r="R86" s="130">
        <f>VLOOKUP(TEXT(J86,0),'DNB Maturity Model'!$D$3:$E$8,2,0)</f>
        <v>3</v>
      </c>
      <c r="S86" s="130">
        <f>VLOOKUP(TEXT(K86,0),'DNB Maturity Model'!$D$3:$E$8,2,0)</f>
        <v>3</v>
      </c>
      <c r="T86" s="130">
        <f>VLOOKUP(TEXT(L86,0),'DNB Maturity Model'!$D$3:$E$8,2,0)</f>
        <v>3</v>
      </c>
      <c r="U86" s="130">
        <f>VLOOKUP(TEXT(M86,0),'DNB Maturity Model'!$D$3:$E$8,2,0)</f>
        <v>4</v>
      </c>
    </row>
    <row r="87" spans="1:21" ht="62.4">
      <c r="A87" s="162" t="s">
        <v>228</v>
      </c>
      <c r="B87" s="162" t="s">
        <v>229</v>
      </c>
      <c r="C87" s="130">
        <v>25</v>
      </c>
      <c r="D87" s="128" t="s">
        <v>463</v>
      </c>
      <c r="E87" s="130">
        <v>25.1</v>
      </c>
      <c r="F87" s="144" t="s">
        <v>464</v>
      </c>
      <c r="G87" s="147" t="s">
        <v>465</v>
      </c>
      <c r="H87" s="175" t="s">
        <v>466</v>
      </c>
      <c r="I87" s="130" t="s">
        <v>249</v>
      </c>
      <c r="J87" s="130" t="s">
        <v>249</v>
      </c>
      <c r="K87" s="130" t="s">
        <v>249</v>
      </c>
      <c r="L87" s="130" t="s">
        <v>249</v>
      </c>
      <c r="M87" s="130" t="s">
        <v>251</v>
      </c>
      <c r="N87" s="130"/>
      <c r="O87" s="130"/>
      <c r="P87" s="131"/>
      <c r="Q87" s="130">
        <f>VLOOKUP(TEXT(I87,0),'DNB Maturity Model'!$D$3:$E$8,2,0)</f>
        <v>3</v>
      </c>
      <c r="R87" s="130">
        <f>VLOOKUP(TEXT(J87,0),'DNB Maturity Model'!$D$3:$E$8,2,0)</f>
        <v>3</v>
      </c>
      <c r="S87" s="130">
        <f>VLOOKUP(TEXT(K87,0),'DNB Maturity Model'!$D$3:$E$8,2,0)</f>
        <v>3</v>
      </c>
      <c r="T87" s="130">
        <f>VLOOKUP(TEXT(L87,0),'DNB Maturity Model'!$D$3:$E$8,2,0)</f>
        <v>3</v>
      </c>
      <c r="U87" s="130">
        <f>VLOOKUP(TEXT(M87,0),'DNB Maturity Model'!$D$3:$E$8,2,0)</f>
        <v>4</v>
      </c>
    </row>
    <row r="88" spans="1:21" ht="78">
      <c r="A88" s="162" t="s">
        <v>228</v>
      </c>
      <c r="B88" s="162" t="s">
        <v>229</v>
      </c>
      <c r="C88" s="130">
        <v>25</v>
      </c>
      <c r="D88" s="128" t="s">
        <v>463</v>
      </c>
      <c r="E88" s="130">
        <v>25.1</v>
      </c>
      <c r="F88" s="144" t="s">
        <v>467</v>
      </c>
      <c r="G88" s="139" t="s">
        <v>468</v>
      </c>
      <c r="H88" s="175"/>
      <c r="I88" s="130" t="s">
        <v>249</v>
      </c>
      <c r="J88" s="130" t="s">
        <v>249</v>
      </c>
      <c r="K88" s="130" t="s">
        <v>249</v>
      </c>
      <c r="L88" s="130" t="s">
        <v>249</v>
      </c>
      <c r="M88" s="130" t="s">
        <v>251</v>
      </c>
      <c r="N88" s="130"/>
      <c r="O88" s="130"/>
      <c r="P88" s="131"/>
      <c r="Q88" s="130">
        <f>VLOOKUP(TEXT(I88,0),'DNB Maturity Model'!$D$3:$E$8,2,0)</f>
        <v>3</v>
      </c>
      <c r="R88" s="130">
        <f>VLOOKUP(TEXT(J88,0),'DNB Maturity Model'!$D$3:$E$8,2,0)</f>
        <v>3</v>
      </c>
      <c r="S88" s="130">
        <f>VLOOKUP(TEXT(K88,0),'DNB Maturity Model'!$D$3:$E$8,2,0)</f>
        <v>3</v>
      </c>
      <c r="T88" s="130">
        <f>VLOOKUP(TEXT(L88,0),'DNB Maturity Model'!$D$3:$E$8,2,0)</f>
        <v>3</v>
      </c>
      <c r="U88" s="130">
        <f>VLOOKUP(TEXT(M88,0),'DNB Maturity Model'!$D$3:$E$8,2,0)</f>
        <v>4</v>
      </c>
    </row>
    <row r="89" spans="1:21" ht="93.6">
      <c r="A89" s="162" t="s">
        <v>228</v>
      </c>
      <c r="B89" s="162" t="s">
        <v>229</v>
      </c>
      <c r="C89" s="130">
        <v>25</v>
      </c>
      <c r="D89" s="128" t="s">
        <v>463</v>
      </c>
      <c r="E89" s="130">
        <v>25.1</v>
      </c>
      <c r="F89" s="144" t="s">
        <v>469</v>
      </c>
      <c r="G89" s="139" t="s">
        <v>470</v>
      </c>
      <c r="H89" s="175"/>
      <c r="I89" s="130" t="s">
        <v>249</v>
      </c>
      <c r="J89" s="130" t="s">
        <v>249</v>
      </c>
      <c r="K89" s="130" t="s">
        <v>249</v>
      </c>
      <c r="L89" s="130" t="s">
        <v>249</v>
      </c>
      <c r="M89" s="130" t="s">
        <v>251</v>
      </c>
      <c r="N89" s="130"/>
      <c r="O89" s="130"/>
      <c r="P89" s="131"/>
      <c r="Q89" s="130">
        <f>VLOOKUP(TEXT(I89,0),'DNB Maturity Model'!$D$3:$E$8,2,0)</f>
        <v>3</v>
      </c>
      <c r="R89" s="130">
        <f>VLOOKUP(TEXT(J89,0),'DNB Maturity Model'!$D$3:$E$8,2,0)</f>
        <v>3</v>
      </c>
      <c r="S89" s="130">
        <f>VLOOKUP(TEXT(K89,0),'DNB Maturity Model'!$D$3:$E$8,2,0)</f>
        <v>3</v>
      </c>
      <c r="T89" s="130">
        <f>VLOOKUP(TEXT(L89,0),'DNB Maturity Model'!$D$3:$E$8,2,0)</f>
        <v>3</v>
      </c>
      <c r="U89" s="130">
        <f>VLOOKUP(TEXT(M89,0),'DNB Maturity Model'!$D$3:$E$8,2,0)</f>
        <v>4</v>
      </c>
    </row>
    <row r="90" spans="1:21" ht="46.8">
      <c r="A90" s="162" t="s">
        <v>228</v>
      </c>
      <c r="B90" s="162" t="s">
        <v>229</v>
      </c>
      <c r="C90" s="130">
        <v>25</v>
      </c>
      <c r="D90" s="128" t="s">
        <v>463</v>
      </c>
      <c r="E90" s="130">
        <v>25.1</v>
      </c>
      <c r="F90" s="144" t="s">
        <v>471</v>
      </c>
      <c r="G90" s="139" t="s">
        <v>472</v>
      </c>
      <c r="H90" s="175"/>
      <c r="I90" s="130" t="s">
        <v>249</v>
      </c>
      <c r="J90" s="130" t="s">
        <v>249</v>
      </c>
      <c r="K90" s="130" t="s">
        <v>249</v>
      </c>
      <c r="L90" s="130" t="s">
        <v>249</v>
      </c>
      <c r="M90" s="130" t="s">
        <v>251</v>
      </c>
      <c r="N90" s="130"/>
      <c r="O90" s="130"/>
      <c r="P90" s="131"/>
      <c r="Q90" s="130">
        <f>VLOOKUP(TEXT(I90,0),'DNB Maturity Model'!$D$3:$E$8,2,0)</f>
        <v>3</v>
      </c>
      <c r="R90" s="130">
        <f>VLOOKUP(TEXT(J90,0),'DNB Maturity Model'!$D$3:$E$8,2,0)</f>
        <v>3</v>
      </c>
      <c r="S90" s="130">
        <f>VLOOKUP(TEXT(K90,0),'DNB Maturity Model'!$D$3:$E$8,2,0)</f>
        <v>3</v>
      </c>
      <c r="T90" s="130">
        <f>VLOOKUP(TEXT(L90,0),'DNB Maturity Model'!$D$3:$E$8,2,0)</f>
        <v>3</v>
      </c>
      <c r="U90" s="130">
        <f>VLOOKUP(TEXT(M90,0),'DNB Maturity Model'!$D$3:$E$8,2,0)</f>
        <v>4</v>
      </c>
    </row>
    <row r="91" spans="1:21" ht="202.8">
      <c r="A91" s="162" t="s">
        <v>228</v>
      </c>
      <c r="B91" s="162" t="s">
        <v>229</v>
      </c>
      <c r="C91" s="130">
        <v>26</v>
      </c>
      <c r="D91" s="128" t="s">
        <v>473</v>
      </c>
      <c r="E91" s="130">
        <v>26.1</v>
      </c>
      <c r="F91" s="144" t="s">
        <v>473</v>
      </c>
      <c r="G91" s="139" t="s">
        <v>474</v>
      </c>
      <c r="H91" s="139" t="s">
        <v>475</v>
      </c>
      <c r="I91" s="130" t="s">
        <v>249</v>
      </c>
      <c r="J91" s="130" t="s">
        <v>249</v>
      </c>
      <c r="K91" s="130" t="s">
        <v>251</v>
      </c>
      <c r="L91" s="130" t="s">
        <v>251</v>
      </c>
      <c r="M91" s="130" t="s">
        <v>251</v>
      </c>
      <c r="N91" s="130"/>
      <c r="O91" s="130"/>
      <c r="P91" s="131"/>
      <c r="Q91" s="130">
        <f>VLOOKUP(TEXT(I91,0),'DNB Maturity Model'!$D$3:$E$8,2,0)</f>
        <v>3</v>
      </c>
      <c r="R91" s="130">
        <f>VLOOKUP(TEXT(J91,0),'DNB Maturity Model'!$D$3:$E$8,2,0)</f>
        <v>3</v>
      </c>
      <c r="S91" s="130">
        <f>VLOOKUP(TEXT(K91,0),'DNB Maturity Model'!$D$3:$E$8,2,0)</f>
        <v>4</v>
      </c>
      <c r="T91" s="130">
        <f>VLOOKUP(TEXT(L91,0),'DNB Maturity Model'!$D$3:$E$8,2,0)</f>
        <v>4</v>
      </c>
      <c r="U91" s="130">
        <f>VLOOKUP(TEXT(M91,0),'DNB Maturity Model'!$D$3:$E$8,2,0)</f>
        <v>4</v>
      </c>
    </row>
    <row r="92" spans="1:21" ht="124.8">
      <c r="A92" s="162" t="s">
        <v>228</v>
      </c>
      <c r="B92" s="162" t="s">
        <v>229</v>
      </c>
      <c r="C92" s="130">
        <v>27</v>
      </c>
      <c r="D92" s="128" t="s">
        <v>476</v>
      </c>
      <c r="E92" s="130">
        <v>27.1</v>
      </c>
      <c r="F92" s="144" t="s">
        <v>477</v>
      </c>
      <c r="G92" s="139" t="s">
        <v>478</v>
      </c>
      <c r="H92" s="175" t="s">
        <v>479</v>
      </c>
      <c r="I92" s="130" t="s">
        <v>249</v>
      </c>
      <c r="J92" s="130" t="s">
        <v>250</v>
      </c>
      <c r="K92" s="130" t="s">
        <v>254</v>
      </c>
      <c r="L92" s="130" t="s">
        <v>254</v>
      </c>
      <c r="M92" s="130" t="s">
        <v>251</v>
      </c>
      <c r="N92" s="130"/>
      <c r="O92" s="130"/>
      <c r="P92" s="131"/>
      <c r="Q92" s="130">
        <f>VLOOKUP(TEXT(I92,0),'DNB Maturity Model'!$D$3:$E$8,2,0)</f>
        <v>3</v>
      </c>
      <c r="R92" s="130">
        <f>VLOOKUP(TEXT(J92,0),'DNB Maturity Model'!$D$3:$E$8,2,0)</f>
        <v>1</v>
      </c>
      <c r="S92" s="130">
        <f>VLOOKUP(TEXT(K92,0),'DNB Maturity Model'!$D$3:$E$8,2,0)</f>
        <v>2</v>
      </c>
      <c r="T92" s="130">
        <f>VLOOKUP(TEXT(L92,0),'DNB Maturity Model'!$D$3:$E$8,2,0)</f>
        <v>2</v>
      </c>
      <c r="U92" s="130">
        <f>VLOOKUP(TEXT(M92,0),'DNB Maturity Model'!$D$3:$E$8,2,0)</f>
        <v>4</v>
      </c>
    </row>
    <row r="93" spans="1:21" ht="78">
      <c r="A93" s="162" t="s">
        <v>228</v>
      </c>
      <c r="B93" s="162" t="s">
        <v>229</v>
      </c>
      <c r="C93" s="130">
        <v>27</v>
      </c>
      <c r="D93" s="128" t="s">
        <v>476</v>
      </c>
      <c r="E93" s="130">
        <v>27.2</v>
      </c>
      <c r="F93" s="144" t="s">
        <v>480</v>
      </c>
      <c r="G93" s="147" t="s">
        <v>481</v>
      </c>
      <c r="H93" s="175"/>
      <c r="I93" s="130" t="s">
        <v>249</v>
      </c>
      <c r="J93" s="130" t="s">
        <v>250</v>
      </c>
      <c r="K93" s="130" t="s">
        <v>254</v>
      </c>
      <c r="L93" s="130" t="s">
        <v>254</v>
      </c>
      <c r="M93" s="130" t="s">
        <v>251</v>
      </c>
      <c r="N93" s="130"/>
      <c r="O93" s="130"/>
      <c r="P93" s="131"/>
      <c r="Q93" s="130">
        <f>VLOOKUP(TEXT(I93,0),'DNB Maturity Model'!$D$3:$E$8,2,0)</f>
        <v>3</v>
      </c>
      <c r="R93" s="130">
        <f>VLOOKUP(TEXT(J93,0),'DNB Maturity Model'!$D$3:$E$8,2,0)</f>
        <v>1</v>
      </c>
      <c r="S93" s="130">
        <f>VLOOKUP(TEXT(K93,0),'DNB Maturity Model'!$D$3:$E$8,2,0)</f>
        <v>2</v>
      </c>
      <c r="T93" s="130">
        <f>VLOOKUP(TEXT(L93,0),'DNB Maturity Model'!$D$3:$E$8,2,0)</f>
        <v>2</v>
      </c>
      <c r="U93" s="130">
        <f>VLOOKUP(TEXT(M93,0),'DNB Maturity Model'!$D$3:$E$8,2,0)</f>
        <v>4</v>
      </c>
    </row>
    <row r="94" spans="1:21" ht="46.8">
      <c r="A94" s="162" t="s">
        <v>228</v>
      </c>
      <c r="B94" s="162" t="s">
        <v>229</v>
      </c>
      <c r="C94" s="130">
        <v>28</v>
      </c>
      <c r="D94" s="128" t="s">
        <v>482</v>
      </c>
      <c r="E94" s="130">
        <v>28.1</v>
      </c>
      <c r="F94" s="129" t="s">
        <v>483</v>
      </c>
      <c r="G94" s="139" t="s">
        <v>484</v>
      </c>
      <c r="H94" s="175" t="s">
        <v>485</v>
      </c>
      <c r="I94" s="130" t="s">
        <v>249</v>
      </c>
      <c r="J94" s="130" t="s">
        <v>254</v>
      </c>
      <c r="K94" s="130" t="s">
        <v>249</v>
      </c>
      <c r="L94" s="130" t="s">
        <v>251</v>
      </c>
      <c r="M94" s="130" t="s">
        <v>251</v>
      </c>
      <c r="N94" s="130"/>
      <c r="O94" s="130"/>
      <c r="P94" s="131"/>
      <c r="Q94" s="130">
        <f>VLOOKUP(TEXT(I94,0),'DNB Maturity Model'!$D$3:$E$8,2,0)</f>
        <v>3</v>
      </c>
      <c r="R94" s="130">
        <f>VLOOKUP(TEXT(J94,0),'DNB Maturity Model'!$D$3:$E$8,2,0)</f>
        <v>2</v>
      </c>
      <c r="S94" s="130">
        <f>VLOOKUP(TEXT(K94,0),'DNB Maturity Model'!$D$3:$E$8,2,0)</f>
        <v>3</v>
      </c>
      <c r="T94" s="130">
        <f>VLOOKUP(TEXT(L94,0),'DNB Maturity Model'!$D$3:$E$8,2,0)</f>
        <v>4</v>
      </c>
      <c r="U94" s="130">
        <f>VLOOKUP(TEXT(M94,0),'DNB Maturity Model'!$D$3:$E$8,2,0)</f>
        <v>4</v>
      </c>
    </row>
    <row r="95" spans="1:21" ht="171.6">
      <c r="A95" s="162" t="s">
        <v>228</v>
      </c>
      <c r="B95" s="162" t="s">
        <v>229</v>
      </c>
      <c r="C95" s="130">
        <v>28</v>
      </c>
      <c r="D95" s="128" t="s">
        <v>482</v>
      </c>
      <c r="E95" s="130">
        <v>28.2</v>
      </c>
      <c r="F95" s="144" t="s">
        <v>486</v>
      </c>
      <c r="G95" s="139" t="s">
        <v>487</v>
      </c>
      <c r="H95" s="175"/>
      <c r="I95" s="130" t="s">
        <v>249</v>
      </c>
      <c r="J95" s="130" t="s">
        <v>254</v>
      </c>
      <c r="K95" s="130" t="s">
        <v>254</v>
      </c>
      <c r="L95" s="130" t="s">
        <v>254</v>
      </c>
      <c r="M95" s="130" t="s">
        <v>297</v>
      </c>
      <c r="N95" s="130"/>
      <c r="O95" s="130"/>
      <c r="P95" s="131"/>
      <c r="Q95" s="130">
        <f>VLOOKUP(TEXT(I95,0),'DNB Maturity Model'!$D$3:$E$8,2,0)</f>
        <v>3</v>
      </c>
      <c r="R95" s="130">
        <f>VLOOKUP(TEXT(J95,0),'DNB Maturity Model'!$D$3:$E$8,2,0)</f>
        <v>2</v>
      </c>
      <c r="S95" s="130">
        <f>VLOOKUP(TEXT(K95,0),'DNB Maturity Model'!$D$3:$E$8,2,0)</f>
        <v>2</v>
      </c>
      <c r="T95" s="130">
        <f>VLOOKUP(TEXT(L95,0),'DNB Maturity Model'!$D$3:$E$8,2,0)</f>
        <v>2</v>
      </c>
      <c r="U95" s="130">
        <f>VLOOKUP(TEXT(M95,0),'DNB Maturity Model'!$D$3:$E$8,2,0)</f>
        <v>5</v>
      </c>
    </row>
    <row r="96" spans="1:21" ht="124.8">
      <c r="A96" s="162" t="s">
        <v>228</v>
      </c>
      <c r="B96" s="162" t="s">
        <v>229</v>
      </c>
      <c r="C96" s="130">
        <v>28</v>
      </c>
      <c r="D96" s="128" t="s">
        <v>482</v>
      </c>
      <c r="E96" s="130">
        <v>28.3</v>
      </c>
      <c r="F96" s="144" t="s">
        <v>488</v>
      </c>
      <c r="G96" s="147" t="s">
        <v>489</v>
      </c>
      <c r="H96" s="175"/>
      <c r="I96" s="130" t="s">
        <v>249</v>
      </c>
      <c r="J96" s="130" t="s">
        <v>250</v>
      </c>
      <c r="K96" s="130" t="s">
        <v>254</v>
      </c>
      <c r="L96" s="130" t="s">
        <v>249</v>
      </c>
      <c r="M96" s="130" t="s">
        <v>249</v>
      </c>
      <c r="N96" s="130"/>
      <c r="O96" s="130"/>
      <c r="P96" s="131"/>
      <c r="Q96" s="130">
        <f>VLOOKUP(TEXT(I96,0),'DNB Maturity Model'!$D$3:$E$8,2,0)</f>
        <v>3</v>
      </c>
      <c r="R96" s="130">
        <f>VLOOKUP(TEXT(J96,0),'DNB Maturity Model'!$D$3:$E$8,2,0)</f>
        <v>1</v>
      </c>
      <c r="S96" s="130">
        <f>VLOOKUP(TEXT(K96,0),'DNB Maturity Model'!$D$3:$E$8,2,0)</f>
        <v>2</v>
      </c>
      <c r="T96" s="130">
        <f>VLOOKUP(TEXT(L96,0),'DNB Maturity Model'!$D$3:$E$8,2,0)</f>
        <v>3</v>
      </c>
      <c r="U96" s="130">
        <f>VLOOKUP(TEXT(M96,0),'DNB Maturity Model'!$D$3:$E$8,2,0)</f>
        <v>3</v>
      </c>
    </row>
    <row r="101" spans="1:8" ht="36" hidden="1">
      <c r="A101" s="8" t="s">
        <v>230</v>
      </c>
      <c r="B101" s="8" t="s">
        <v>204</v>
      </c>
      <c r="C101" s="12" t="s">
        <v>490</v>
      </c>
      <c r="D101" s="12" t="s">
        <v>206</v>
      </c>
      <c r="E101" s="12" t="s">
        <v>207</v>
      </c>
      <c r="F101" s="143" t="s">
        <v>208</v>
      </c>
      <c r="G101" s="140" t="s">
        <v>209</v>
      </c>
      <c r="H101"/>
    </row>
    <row r="102" spans="1:8" ht="31.2" hidden="1">
      <c r="A102" s="24" t="s">
        <v>214</v>
      </c>
      <c r="B102" s="24" t="s">
        <v>215</v>
      </c>
      <c r="C102" s="15">
        <v>3</v>
      </c>
      <c r="D102" s="150">
        <f>SUBTOTAL(1,R2,R3,R4,R5,R6,R7,R8,R9,R10,R11,R12,R13,R14,R15,R16,R17,R18,R19)</f>
        <v>1.5</v>
      </c>
      <c r="E102" s="150">
        <f t="shared" ref="E102:G102" si="0">SUBTOTAL(1,S2,S3,S4,S5,S6,S7,S8,S9,S10,S11,S12,S13,S14,S15,S16,S17,S18,S19)</f>
        <v>1.8333333333333333</v>
      </c>
      <c r="F102" s="150">
        <f t="shared" si="0"/>
        <v>2.5</v>
      </c>
      <c r="G102" s="150">
        <f t="shared" si="0"/>
        <v>4.1111111111111107</v>
      </c>
      <c r="H102" s="49"/>
    </row>
    <row r="103" spans="1:8" ht="31.2" hidden="1">
      <c r="A103" s="24" t="s">
        <v>216</v>
      </c>
      <c r="B103" s="24" t="s">
        <v>217</v>
      </c>
      <c r="C103" s="15">
        <v>3</v>
      </c>
      <c r="D103" s="150">
        <f>SUBTOTAL(1,R20,R21,R22,R23,R24,R25,R26,R27,R28,R29,R30)</f>
        <v>1.5454545454545454</v>
      </c>
      <c r="E103" s="150">
        <f t="shared" ref="E103:G103" si="1">SUBTOTAL(1,S20,S21,S22,S23,S24,S25,S26,S27,S28,S29,S30)</f>
        <v>3.0909090909090908</v>
      </c>
      <c r="F103" s="150">
        <f t="shared" si="1"/>
        <v>3.6363636363636362</v>
      </c>
      <c r="G103" s="150">
        <f t="shared" si="1"/>
        <v>4.6363636363636367</v>
      </c>
      <c r="H103" s="49"/>
    </row>
    <row r="104" spans="1:8" ht="15.6" hidden="1">
      <c r="A104" s="24" t="s">
        <v>218</v>
      </c>
      <c r="B104" s="24" t="s">
        <v>219</v>
      </c>
      <c r="C104" s="15">
        <v>3</v>
      </c>
      <c r="D104" s="150">
        <f>SUBTOTAL(1,R31,R32,R33,R34,R35,R36,R37,R38)</f>
        <v>2</v>
      </c>
      <c r="E104" s="150">
        <f t="shared" ref="E104:G104" si="2">SUBTOTAL(1,S31,S32,S33,S34,S35,S36,S37,S38)</f>
        <v>3.125</v>
      </c>
      <c r="F104" s="150">
        <f t="shared" si="2"/>
        <v>3.625</v>
      </c>
      <c r="G104" s="150">
        <f t="shared" si="2"/>
        <v>4.25</v>
      </c>
      <c r="H104" s="49"/>
    </row>
    <row r="105" spans="1:8" ht="15.6" hidden="1">
      <c r="A105" s="24" t="s">
        <v>220</v>
      </c>
      <c r="B105" s="24" t="s">
        <v>221</v>
      </c>
      <c r="C105" s="15">
        <v>3</v>
      </c>
      <c r="D105" s="150">
        <f>SUBTOTAL(1,R39,R40,R41,R42,R43)</f>
        <v>1.8</v>
      </c>
      <c r="E105" s="150">
        <f t="shared" ref="E105:G105" si="3">SUBTOTAL(1,S39,S40,S41,S42,S43)</f>
        <v>3</v>
      </c>
      <c r="F105" s="150">
        <f t="shared" si="3"/>
        <v>3</v>
      </c>
      <c r="G105" s="150">
        <f t="shared" si="3"/>
        <v>3</v>
      </c>
      <c r="H105" s="49"/>
    </row>
    <row r="106" spans="1:8" ht="31.2" hidden="1">
      <c r="A106" s="24" t="s">
        <v>222</v>
      </c>
      <c r="B106" s="24" t="s">
        <v>223</v>
      </c>
      <c r="C106" s="15">
        <v>3</v>
      </c>
      <c r="D106" s="150">
        <f>SUBTOTAL(1,R44,R45,R46,R47,R48,R49)</f>
        <v>2.1666666666666665</v>
      </c>
      <c r="E106" s="150">
        <f>SUBTOTAL(1,S44,S45,S46,S47,S48,S49)</f>
        <v>2.3333333333333335</v>
      </c>
      <c r="F106" s="150">
        <f>SUBTOTAL(1,T44,T45,T46,T47,T48,T49)</f>
        <v>2.5</v>
      </c>
      <c r="G106" s="150">
        <f>SUBTOTAL(1,U44,U45,U46,U47,U48,U49)</f>
        <v>2.8333333333333335</v>
      </c>
      <c r="H106" s="49"/>
    </row>
    <row r="107" spans="1:8" ht="31.2" hidden="1">
      <c r="A107" s="24" t="s">
        <v>224</v>
      </c>
      <c r="B107" s="24" t="s">
        <v>225</v>
      </c>
      <c r="C107" s="15">
        <v>3</v>
      </c>
      <c r="D107" s="150">
        <f>SUBTOTAL(1,R50,R51,R52,R53,R54,R55,R56,R57,R58,R59,R60,R61,R62,R63,R64,R65,R66,R67,R68)</f>
        <v>2.1578947368421053</v>
      </c>
      <c r="E107" s="150">
        <f t="shared" ref="E107:F107" si="4">SUBTOTAL(1,S50,S51,S52,S53,S54,S55,S56,S57,S58,S59,S60,S61,S62,S63,S64,S65,S66,S67,S68)</f>
        <v>2.3157894736842106</v>
      </c>
      <c r="F107" s="150">
        <f t="shared" si="4"/>
        <v>2.3157894736842106</v>
      </c>
      <c r="G107" s="150">
        <f>SUBTOTAL(1,U50,U51,U52,U53,U54,U55,U56,U57,U58,U59,U60,U61,U62,U63,U64,U65,U66,U67,U68)</f>
        <v>3.4736842105263159</v>
      </c>
      <c r="H107" s="49"/>
    </row>
    <row r="108" spans="1:8" ht="15.6" hidden="1">
      <c r="A108" s="24" t="s">
        <v>226</v>
      </c>
      <c r="B108" s="24" t="s">
        <v>227</v>
      </c>
      <c r="C108" s="15">
        <v>3</v>
      </c>
      <c r="D108" s="150">
        <f>SUBTOTAL(1,R69,R70,R71,R72,R73)</f>
        <v>1</v>
      </c>
      <c r="E108" s="150">
        <f>SUBTOTAL(1,S69,S70,S71,S72,S73)</f>
        <v>2.4</v>
      </c>
      <c r="F108" s="150">
        <f>SUBTOTAL(1,T69,T70,T71,T72,T73)</f>
        <v>2.4</v>
      </c>
      <c r="G108" s="150">
        <f>SUBTOTAL(1,U69,U70,U71,U72,U73)</f>
        <v>4</v>
      </c>
      <c r="H108" s="49"/>
    </row>
    <row r="109" spans="1:8" ht="15.6" hidden="1">
      <c r="A109" s="24" t="s">
        <v>228</v>
      </c>
      <c r="B109" s="24" t="s">
        <v>229</v>
      </c>
      <c r="C109" s="15">
        <v>3</v>
      </c>
      <c r="D109" s="150">
        <f>SUBTOTAL(1,R74,R75,R75,R76,R77,R78,R79,R80,R81,R82,R83,R84,R85,R86,R87,R88,R89,R90,R91,R92,R93,R94,R95,R96)</f>
        <v>2.1666666666666665</v>
      </c>
      <c r="E109" s="150">
        <f t="shared" ref="E109:G109" si="5">SUBTOTAL(1,S74,S75,S75,S76,S77,S78,S79,S80,S81,S82,S83,S84,S85,S86,S87,S88,S89,S90,S91,S92,S93,S94,S95,S96)</f>
        <v>2.875</v>
      </c>
      <c r="F109" s="150">
        <f t="shared" si="5"/>
        <v>3.0416666666666665</v>
      </c>
      <c r="G109" s="150">
        <f t="shared" si="5"/>
        <v>3.8333333333333335</v>
      </c>
      <c r="H109" s="49"/>
    </row>
    <row r="110" spans="1:8" ht="15.6" hidden="1"/>
  </sheetData>
  <autoFilter ref="A1:U96" xr:uid="{35660405-0D2B-4823-90BB-5AB6C329DA18}"/>
  <mergeCells count="27">
    <mergeCell ref="H2:H6"/>
    <mergeCell ref="H7:H12"/>
    <mergeCell ref="H16:H19"/>
    <mergeCell ref="H39:H40"/>
    <mergeCell ref="H41:H43"/>
    <mergeCell ref="H13:H15"/>
    <mergeCell ref="H23:H26"/>
    <mergeCell ref="H27:H30"/>
    <mergeCell ref="H20:H22"/>
    <mergeCell ref="H94:H96"/>
    <mergeCell ref="H57:H59"/>
    <mergeCell ref="H80:H84"/>
    <mergeCell ref="H85:H86"/>
    <mergeCell ref="H87:H90"/>
    <mergeCell ref="H92:H93"/>
    <mergeCell ref="H60:H65"/>
    <mergeCell ref="H69:H70"/>
    <mergeCell ref="H71:H73"/>
    <mergeCell ref="H66:H68"/>
    <mergeCell ref="H74:H76"/>
    <mergeCell ref="H77:H79"/>
    <mergeCell ref="H50:H51"/>
    <mergeCell ref="H52:H56"/>
    <mergeCell ref="H33:H38"/>
    <mergeCell ref="H31:H32"/>
    <mergeCell ref="H44:H47"/>
    <mergeCell ref="H48:H49"/>
  </mergeCells>
  <phoneticPr fontId="7" type="noConversion"/>
  <dataValidations count="1">
    <dataValidation type="list" allowBlank="1" showInputMessage="1" showErrorMessage="1" sqref="I38:N79 I27:N33 I35:N35 O2:O79 I80:O96 I2:N25" xr:uid="{119F9BA6-7960-0D42-9103-028F3D7872C2}">
      <formula1>"0. Incomplete,1. Initial,2. Managed,3. Defined,4. Quantitative,5. Optimizing"</formula1>
    </dataValidation>
  </dataValidations>
  <pageMargins left="0.70866141732283472" right="0.70866141732283472" top="0.74803149606299213" bottom="0.74803149606299213" header="0.31496062992125984" footer="0.31496062992125984"/>
  <pageSetup paperSize="9" scale="54" fitToHeight="1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4CF63-8755-2A4B-A027-5DBD2FE4FBC2}">
  <sheetPr codeName="Sheet7">
    <tabColor rgb="FF28368D"/>
  </sheetPr>
  <dimension ref="A1:K122"/>
  <sheetViews>
    <sheetView showGridLines="0" showRowColHeaders="0" zoomScale="85" zoomScaleNormal="85" workbookViewId="0">
      <selection activeCell="G86" sqref="G86"/>
    </sheetView>
  </sheetViews>
  <sheetFormatPr defaultColWidth="0" defaultRowHeight="15.75" customHeight="1" zeroHeight="1"/>
  <cols>
    <col min="1" max="1" width="32" style="94" customWidth="1"/>
    <col min="2" max="2" width="18" style="94" customWidth="1"/>
    <col min="3" max="3" width="20.296875" style="94" customWidth="1"/>
    <col min="4" max="4" width="25.296875" style="94" customWidth="1"/>
    <col min="5" max="5" width="16.796875" style="94" customWidth="1"/>
    <col min="6" max="6" width="42.5" style="94" customWidth="1"/>
    <col min="7" max="7" width="142.5" style="94" customWidth="1"/>
    <col min="8" max="8" width="36.5" style="97" customWidth="1"/>
    <col min="9" max="9" width="53.296875" style="96" customWidth="1"/>
    <col min="10" max="10" width="145.5" style="95" customWidth="1"/>
    <col min="11" max="11" width="0" style="94" hidden="1" customWidth="1"/>
    <col min="12" max="16384" width="11" style="94" hidden="1"/>
  </cols>
  <sheetData>
    <row r="1" spans="1:11" ht="15.75" customHeight="1"/>
    <row r="2" spans="1:11" ht="15.75" customHeight="1">
      <c r="G2" s="108"/>
      <c r="H2" s="107"/>
      <c r="I2" s="110"/>
      <c r="J2" s="109"/>
      <c r="K2" s="108"/>
    </row>
    <row r="3" spans="1:11" ht="15.75" customHeight="1">
      <c r="G3" s="108"/>
      <c r="H3" s="107"/>
      <c r="I3" s="107"/>
      <c r="J3" s="107"/>
      <c r="K3" s="108"/>
    </row>
    <row r="4" spans="1:11" ht="15.75" customHeight="1">
      <c r="A4" s="108"/>
      <c r="B4" s="108"/>
      <c r="C4" s="108"/>
      <c r="D4" s="108"/>
      <c r="E4" s="108"/>
      <c r="G4" s="107"/>
      <c r="H4" s="107" t="s">
        <v>514</v>
      </c>
      <c r="I4" s="107" t="s">
        <v>515</v>
      </c>
      <c r="J4" s="108" t="s">
        <v>516</v>
      </c>
      <c r="K4" s="108"/>
    </row>
    <row r="5" spans="1:11" ht="15.75" customHeight="1">
      <c r="A5" s="108"/>
      <c r="B5" s="111"/>
      <c r="C5" s="111"/>
      <c r="D5" s="111"/>
      <c r="E5" s="108"/>
      <c r="G5" s="106" t="s">
        <v>214</v>
      </c>
      <c r="H5" s="111">
        <f>COUNTIF($H28:$H45,"Yes")</f>
        <v>8</v>
      </c>
      <c r="I5" s="111">
        <f>COUNTIF($H28:$H45,"Partly")</f>
        <v>9</v>
      </c>
      <c r="J5" s="111">
        <f>COUNTIF($H28:$H45,"No")</f>
        <v>1</v>
      </c>
      <c r="K5" s="108">
        <f t="shared" ref="K5:K13" si="0">SUM(H5:J5)</f>
        <v>18</v>
      </c>
    </row>
    <row r="6" spans="1:11" ht="15.75" customHeight="1">
      <c r="A6" s="108"/>
      <c r="B6" s="111" t="s">
        <v>514</v>
      </c>
      <c r="C6" s="111">
        <f>COUNTIF(H:H,"Yes")</f>
        <v>42</v>
      </c>
      <c r="D6" s="112">
        <f>C6/C9</f>
        <v>0.44210526315789472</v>
      </c>
      <c r="E6" s="108"/>
      <c r="G6" s="106" t="s">
        <v>216</v>
      </c>
      <c r="H6" s="111">
        <f>COUNTIF($H46:$H56,"Yes")</f>
        <v>6</v>
      </c>
      <c r="I6" s="111">
        <f>COUNTIF($H46:$H56,"Partly")</f>
        <v>3</v>
      </c>
      <c r="J6" s="111">
        <f>COUNTIF($H46:$H56,"No")</f>
        <v>2</v>
      </c>
      <c r="K6" s="108">
        <f t="shared" si="0"/>
        <v>11</v>
      </c>
    </row>
    <row r="7" spans="1:11" ht="15.75" customHeight="1">
      <c r="A7" s="108"/>
      <c r="B7" s="111" t="s">
        <v>517</v>
      </c>
      <c r="C7" s="111">
        <f>COUNTIF(H:H,"Partly")</f>
        <v>39</v>
      </c>
      <c r="D7" s="112">
        <f>C7/C9</f>
        <v>0.41052631578947368</v>
      </c>
      <c r="E7" s="108"/>
      <c r="G7" s="106" t="s">
        <v>218</v>
      </c>
      <c r="H7" s="111">
        <f>COUNTIF($H57:$H64,"Yes")</f>
        <v>1</v>
      </c>
      <c r="I7" s="111">
        <f>COUNTIF($H57:$H64,"Partly")</f>
        <v>6</v>
      </c>
      <c r="J7" s="111">
        <f>COUNTIF($H57:$H64,"No")</f>
        <v>1</v>
      </c>
      <c r="K7" s="108">
        <f t="shared" si="0"/>
        <v>8</v>
      </c>
    </row>
    <row r="8" spans="1:11" ht="15.75" customHeight="1">
      <c r="A8" s="108"/>
      <c r="B8" s="111" t="s">
        <v>518</v>
      </c>
      <c r="C8" s="111">
        <f>COUNTIF(H:H,"No")</f>
        <v>14</v>
      </c>
      <c r="D8" s="112">
        <f>C8/C9</f>
        <v>0.14736842105263157</v>
      </c>
      <c r="E8" s="108"/>
      <c r="G8" s="106" t="s">
        <v>220</v>
      </c>
      <c r="H8" s="111">
        <f>COUNTIF($H65:$H69,"Yes")</f>
        <v>2</v>
      </c>
      <c r="I8" s="111">
        <f>COUNTIF($H65:$H69,"Partly")</f>
        <v>2</v>
      </c>
      <c r="J8" s="111">
        <f>COUNTIF($H65:$H69,"No")</f>
        <v>1</v>
      </c>
      <c r="K8" s="108">
        <f t="shared" si="0"/>
        <v>5</v>
      </c>
    </row>
    <row r="9" spans="1:11" ht="15.75" customHeight="1">
      <c r="A9" s="108"/>
      <c r="B9" s="111"/>
      <c r="C9" s="111">
        <f>SUM(C6:C8)</f>
        <v>95</v>
      </c>
      <c r="D9" s="111"/>
      <c r="E9" s="108"/>
      <c r="G9" s="106" t="s">
        <v>222</v>
      </c>
      <c r="H9" s="111">
        <f>COUNTIF($H70:$H75,"Yes")</f>
        <v>4</v>
      </c>
      <c r="I9" s="111">
        <f>COUNTIF($H70:$H75,"Partly")</f>
        <v>1</v>
      </c>
      <c r="J9" s="111">
        <f>COUNTIF($H70:$H75,"No")</f>
        <v>1</v>
      </c>
      <c r="K9" s="108">
        <f t="shared" si="0"/>
        <v>6</v>
      </c>
    </row>
    <row r="10" spans="1:11" ht="15.75" customHeight="1">
      <c r="A10" s="108"/>
      <c r="B10" s="111"/>
      <c r="C10" s="111"/>
      <c r="D10" s="111"/>
      <c r="E10" s="108"/>
      <c r="G10" s="106" t="s">
        <v>224</v>
      </c>
      <c r="H10" s="111">
        <f>COUNTIF($H76:$H94,"Yes")</f>
        <v>8</v>
      </c>
      <c r="I10" s="111">
        <f>COUNTIF($H76:$H94,"Partly")</f>
        <v>5</v>
      </c>
      <c r="J10" s="111">
        <f>COUNTIF($H76:$H94,"No")</f>
        <v>6</v>
      </c>
      <c r="K10" s="108">
        <f t="shared" si="0"/>
        <v>19</v>
      </c>
    </row>
    <row r="11" spans="1:11" ht="15.75" customHeight="1">
      <c r="A11" s="108"/>
      <c r="B11" s="111"/>
      <c r="C11" s="111"/>
      <c r="D11" s="111"/>
      <c r="E11" s="108"/>
      <c r="G11" s="106" t="s">
        <v>226</v>
      </c>
      <c r="H11" s="111">
        <f>COUNTIF($H95:$H99,"Yes")</f>
        <v>3</v>
      </c>
      <c r="I11" s="111">
        <f>COUNTIF($H95:$H99,"Partly")</f>
        <v>2</v>
      </c>
      <c r="J11" s="111">
        <f>COUNTIF($H95:$H99,"No")</f>
        <v>0</v>
      </c>
      <c r="K11" s="108">
        <f t="shared" si="0"/>
        <v>5</v>
      </c>
    </row>
    <row r="12" spans="1:11" ht="15.75" customHeight="1">
      <c r="B12" s="164"/>
      <c r="C12" s="164"/>
      <c r="D12" s="164"/>
      <c r="G12" s="106" t="s">
        <v>228</v>
      </c>
      <c r="H12" s="111">
        <f>COUNTIF($H100:$H122,"Yes")</f>
        <v>10</v>
      </c>
      <c r="I12" s="111">
        <f>COUNTIF($H100:$H122,"Partly")</f>
        <v>11</v>
      </c>
      <c r="J12" s="111">
        <f>COUNTIF($H100:$H122,"No")</f>
        <v>2</v>
      </c>
      <c r="K12" s="108">
        <f t="shared" si="0"/>
        <v>23</v>
      </c>
    </row>
    <row r="13" spans="1:11" ht="15.75" customHeight="1">
      <c r="B13" s="164"/>
      <c r="C13" s="164"/>
      <c r="D13" s="164"/>
      <c r="G13" s="108" t="s">
        <v>519</v>
      </c>
      <c r="H13" s="107">
        <f>SUM(H5:H12)</f>
        <v>42</v>
      </c>
      <c r="I13" s="107">
        <f>SUM(I5:I12)</f>
        <v>39</v>
      </c>
      <c r="J13" s="107">
        <f>SUM(J5:J12)</f>
        <v>14</v>
      </c>
      <c r="K13" s="108">
        <f t="shared" si="0"/>
        <v>95</v>
      </c>
    </row>
    <row r="14" spans="1:11" ht="15.75" customHeight="1">
      <c r="G14" s="108"/>
      <c r="H14" s="107"/>
      <c r="I14" s="110"/>
      <c r="J14" s="109"/>
      <c r="K14" s="108"/>
    </row>
    <row r="15" spans="1:11" ht="15.75" customHeight="1">
      <c r="G15" s="108"/>
      <c r="H15" s="107" t="s">
        <v>514</v>
      </c>
      <c r="I15" s="107" t="s">
        <v>515</v>
      </c>
      <c r="J15" s="108" t="s">
        <v>516</v>
      </c>
      <c r="K15" s="108"/>
    </row>
    <row r="16" spans="1:11" ht="15.75" customHeight="1">
      <c r="G16" s="106" t="s">
        <v>214</v>
      </c>
      <c r="H16" s="105">
        <f t="shared" ref="H16:H24" si="1">H5/K5</f>
        <v>0.44444444444444442</v>
      </c>
      <c r="I16" s="105">
        <f t="shared" ref="I16:I24" si="2">I5/K5</f>
        <v>0.5</v>
      </c>
      <c r="J16" s="105">
        <f t="shared" ref="J16:J24" si="3">J5/K5</f>
        <v>5.5555555555555552E-2</v>
      </c>
      <c r="K16" s="108"/>
    </row>
    <row r="17" spans="1:11" ht="15.75" customHeight="1">
      <c r="G17" s="106" t="s">
        <v>216</v>
      </c>
      <c r="H17" s="105">
        <f t="shared" si="1"/>
        <v>0.54545454545454541</v>
      </c>
      <c r="I17" s="105">
        <f t="shared" si="2"/>
        <v>0.27272727272727271</v>
      </c>
      <c r="J17" s="105">
        <f t="shared" si="3"/>
        <v>0.18181818181818182</v>
      </c>
      <c r="K17" s="108"/>
    </row>
    <row r="18" spans="1:11" ht="15.75" customHeight="1">
      <c r="G18" s="106" t="s">
        <v>218</v>
      </c>
      <c r="H18" s="105">
        <f t="shared" si="1"/>
        <v>0.125</v>
      </c>
      <c r="I18" s="105">
        <f t="shared" si="2"/>
        <v>0.75</v>
      </c>
      <c r="J18" s="105">
        <f t="shared" si="3"/>
        <v>0.125</v>
      </c>
      <c r="K18" s="108"/>
    </row>
    <row r="19" spans="1:11" ht="15.75" customHeight="1">
      <c r="G19" s="106" t="s">
        <v>220</v>
      </c>
      <c r="H19" s="105">
        <f t="shared" si="1"/>
        <v>0.4</v>
      </c>
      <c r="I19" s="105">
        <f t="shared" si="2"/>
        <v>0.4</v>
      </c>
      <c r="J19" s="105">
        <f t="shared" si="3"/>
        <v>0.2</v>
      </c>
      <c r="K19" s="108"/>
    </row>
    <row r="20" spans="1:11" ht="15.75" customHeight="1">
      <c r="G20" s="106" t="s">
        <v>222</v>
      </c>
      <c r="H20" s="105">
        <f t="shared" si="1"/>
        <v>0.66666666666666663</v>
      </c>
      <c r="I20" s="105">
        <f t="shared" si="2"/>
        <v>0.16666666666666666</v>
      </c>
      <c r="J20" s="105">
        <f t="shared" si="3"/>
        <v>0.16666666666666666</v>
      </c>
      <c r="K20" s="108"/>
    </row>
    <row r="21" spans="1:11" ht="15.75" customHeight="1">
      <c r="G21" s="106" t="s">
        <v>224</v>
      </c>
      <c r="H21" s="105">
        <f t="shared" si="1"/>
        <v>0.42105263157894735</v>
      </c>
      <c r="I21" s="105">
        <f t="shared" si="2"/>
        <v>0.26315789473684209</v>
      </c>
      <c r="J21" s="105">
        <f t="shared" si="3"/>
        <v>0.31578947368421051</v>
      </c>
      <c r="K21" s="108"/>
    </row>
    <row r="22" spans="1:11" ht="15.75" customHeight="1">
      <c r="G22" s="106" t="s">
        <v>226</v>
      </c>
      <c r="H22" s="105">
        <f t="shared" si="1"/>
        <v>0.6</v>
      </c>
      <c r="I22" s="105">
        <f t="shared" si="2"/>
        <v>0.4</v>
      </c>
      <c r="J22" s="105">
        <f t="shared" si="3"/>
        <v>0</v>
      </c>
      <c r="K22" s="108"/>
    </row>
    <row r="23" spans="1:11" ht="15.75" customHeight="1">
      <c r="G23" s="106" t="s">
        <v>228</v>
      </c>
      <c r="H23" s="105">
        <f t="shared" si="1"/>
        <v>0.43478260869565216</v>
      </c>
      <c r="I23" s="105">
        <f t="shared" si="2"/>
        <v>0.47826086956521741</v>
      </c>
      <c r="J23" s="105">
        <f t="shared" si="3"/>
        <v>8.6956521739130432E-2</v>
      </c>
      <c r="K23" s="108"/>
    </row>
    <row r="24" spans="1:11" ht="15.75" customHeight="1">
      <c r="G24" s="108" t="s">
        <v>520</v>
      </c>
      <c r="H24" s="105">
        <f t="shared" si="1"/>
        <v>0.44210526315789472</v>
      </c>
      <c r="I24" s="105">
        <f t="shared" si="2"/>
        <v>0.41052631578947368</v>
      </c>
      <c r="J24" s="105">
        <f t="shared" si="3"/>
        <v>0.14736842105263157</v>
      </c>
      <c r="K24" s="108"/>
    </row>
    <row r="25" spans="1:11" ht="15.75" customHeight="1">
      <c r="G25" s="108"/>
      <c r="H25" s="107"/>
      <c r="I25" s="110"/>
      <c r="J25" s="109"/>
      <c r="K25" s="108"/>
    </row>
    <row r="26" spans="1:11" ht="15.75" customHeight="1"/>
    <row r="27" spans="1:11" ht="18">
      <c r="A27" s="104" t="s">
        <v>231</v>
      </c>
      <c r="B27" s="104" t="s">
        <v>204</v>
      </c>
      <c r="C27" s="104" t="s">
        <v>232</v>
      </c>
      <c r="D27" s="104" t="s">
        <v>233</v>
      </c>
      <c r="E27" s="104" t="s">
        <v>1</v>
      </c>
      <c r="F27" s="104" t="s">
        <v>234</v>
      </c>
      <c r="G27" s="104" t="s">
        <v>235</v>
      </c>
      <c r="H27" s="103" t="s">
        <v>521</v>
      </c>
      <c r="I27" s="103" t="s">
        <v>522</v>
      </c>
      <c r="J27" s="103" t="s">
        <v>523</v>
      </c>
    </row>
    <row r="28" spans="1:11" ht="140.4">
      <c r="A28" s="127" t="s">
        <v>214</v>
      </c>
      <c r="B28" s="127" t="s">
        <v>215</v>
      </c>
      <c r="C28" s="130">
        <v>1</v>
      </c>
      <c r="D28" s="128" t="s">
        <v>245</v>
      </c>
      <c r="E28" s="130">
        <v>1.1000000000000001</v>
      </c>
      <c r="F28" s="128" t="s">
        <v>246</v>
      </c>
      <c r="G28" s="139" t="s">
        <v>247</v>
      </c>
      <c r="H28" s="100" t="s">
        <v>524</v>
      </c>
      <c r="I28" s="101" t="s">
        <v>525</v>
      </c>
      <c r="J28" s="98" t="s">
        <v>526</v>
      </c>
    </row>
    <row r="29" spans="1:11" ht="46.8">
      <c r="A29" s="127" t="s">
        <v>214</v>
      </c>
      <c r="B29" s="127" t="s">
        <v>215</v>
      </c>
      <c r="C29" s="130">
        <v>1</v>
      </c>
      <c r="D29" s="128" t="s">
        <v>245</v>
      </c>
      <c r="E29" s="130">
        <v>1.2</v>
      </c>
      <c r="F29" s="128" t="s">
        <v>252</v>
      </c>
      <c r="G29" s="139" t="s">
        <v>253</v>
      </c>
      <c r="H29" s="100" t="s">
        <v>524</v>
      </c>
      <c r="I29" s="101" t="s">
        <v>525</v>
      </c>
      <c r="J29" s="98" t="s">
        <v>526</v>
      </c>
    </row>
    <row r="30" spans="1:11" ht="265.2">
      <c r="A30" s="127" t="s">
        <v>214</v>
      </c>
      <c r="B30" s="127" t="s">
        <v>215</v>
      </c>
      <c r="C30" s="130">
        <v>1</v>
      </c>
      <c r="D30" s="128" t="s">
        <v>245</v>
      </c>
      <c r="E30" s="130">
        <v>1.3</v>
      </c>
      <c r="F30" s="129" t="s">
        <v>255</v>
      </c>
      <c r="G30" s="139" t="s">
        <v>256</v>
      </c>
      <c r="H30" s="100" t="s">
        <v>527</v>
      </c>
      <c r="I30" s="101"/>
      <c r="J30" s="98" t="s">
        <v>528</v>
      </c>
    </row>
    <row r="31" spans="1:11" ht="31.2">
      <c r="A31" s="127" t="s">
        <v>214</v>
      </c>
      <c r="B31" s="127" t="s">
        <v>215</v>
      </c>
      <c r="C31" s="130">
        <v>1</v>
      </c>
      <c r="D31" s="128" t="s">
        <v>245</v>
      </c>
      <c r="E31" s="130">
        <v>1.4</v>
      </c>
      <c r="F31" s="129" t="s">
        <v>257</v>
      </c>
      <c r="G31" s="147" t="s">
        <v>258</v>
      </c>
      <c r="H31" s="100" t="s">
        <v>524</v>
      </c>
      <c r="I31" s="101" t="s">
        <v>529</v>
      </c>
      <c r="J31" s="98" t="s">
        <v>528</v>
      </c>
    </row>
    <row r="32" spans="1:11" ht="31.2">
      <c r="A32" s="127" t="s">
        <v>214</v>
      </c>
      <c r="B32" s="127" t="s">
        <v>215</v>
      </c>
      <c r="C32" s="130">
        <v>1</v>
      </c>
      <c r="D32" s="128" t="s">
        <v>245</v>
      </c>
      <c r="E32" s="130">
        <v>1.5</v>
      </c>
      <c r="F32" s="129" t="s">
        <v>259</v>
      </c>
      <c r="G32" s="147" t="s">
        <v>260</v>
      </c>
      <c r="H32" s="100" t="s">
        <v>524</v>
      </c>
      <c r="I32" s="101" t="s">
        <v>530</v>
      </c>
      <c r="J32" s="98" t="s">
        <v>528</v>
      </c>
    </row>
    <row r="33" spans="1:10" ht="296.39999999999998">
      <c r="A33" s="127" t="s">
        <v>214</v>
      </c>
      <c r="B33" s="127" t="s">
        <v>215</v>
      </c>
      <c r="C33" s="130">
        <v>2</v>
      </c>
      <c r="D33" s="128" t="s">
        <v>261</v>
      </c>
      <c r="E33" s="130">
        <v>2.1</v>
      </c>
      <c r="F33" s="129" t="s">
        <v>262</v>
      </c>
      <c r="G33" s="141" t="s">
        <v>263</v>
      </c>
      <c r="H33" s="100" t="s">
        <v>531</v>
      </c>
      <c r="I33" s="99" t="s">
        <v>532</v>
      </c>
      <c r="J33" s="98" t="s">
        <v>533</v>
      </c>
    </row>
    <row r="34" spans="1:10" ht="31.2">
      <c r="A34" s="127" t="s">
        <v>214</v>
      </c>
      <c r="B34" s="127" t="s">
        <v>215</v>
      </c>
      <c r="C34" s="130">
        <v>2</v>
      </c>
      <c r="D34" s="128" t="s">
        <v>261</v>
      </c>
      <c r="E34" s="130">
        <v>2.2000000000000002</v>
      </c>
      <c r="F34" s="129" t="s">
        <v>265</v>
      </c>
      <c r="G34" s="141" t="s">
        <v>266</v>
      </c>
      <c r="H34" s="100" t="s">
        <v>524</v>
      </c>
      <c r="I34" s="99" t="s">
        <v>534</v>
      </c>
      <c r="J34" s="98" t="s">
        <v>535</v>
      </c>
    </row>
    <row r="35" spans="1:10" ht="31.2">
      <c r="A35" s="127" t="s">
        <v>214</v>
      </c>
      <c r="B35" s="127" t="s">
        <v>215</v>
      </c>
      <c r="C35" s="130">
        <v>2</v>
      </c>
      <c r="D35" s="128" t="s">
        <v>261</v>
      </c>
      <c r="E35" s="130">
        <v>2.2999999999999998</v>
      </c>
      <c r="F35" s="129" t="s">
        <v>267</v>
      </c>
      <c r="G35" s="139" t="s">
        <v>268</v>
      </c>
      <c r="H35" s="100" t="s">
        <v>531</v>
      </c>
      <c r="I35" s="101" t="s">
        <v>536</v>
      </c>
      <c r="J35" s="98"/>
    </row>
    <row r="36" spans="1:10" ht="31.2">
      <c r="A36" s="127" t="s">
        <v>214</v>
      </c>
      <c r="B36" s="127" t="s">
        <v>215</v>
      </c>
      <c r="C36" s="130">
        <v>2</v>
      </c>
      <c r="D36" s="128" t="s">
        <v>261</v>
      </c>
      <c r="E36" s="130">
        <v>2.4</v>
      </c>
      <c r="F36" s="129" t="s">
        <v>269</v>
      </c>
      <c r="G36" s="139" t="s">
        <v>270</v>
      </c>
      <c r="H36" s="100" t="s">
        <v>531</v>
      </c>
      <c r="I36" s="99" t="s">
        <v>537</v>
      </c>
      <c r="J36" s="98"/>
    </row>
    <row r="37" spans="1:10" ht="78">
      <c r="A37" s="127" t="s">
        <v>214</v>
      </c>
      <c r="B37" s="127" t="s">
        <v>215</v>
      </c>
      <c r="C37" s="130">
        <v>2</v>
      </c>
      <c r="D37" s="128" t="s">
        <v>261</v>
      </c>
      <c r="E37" s="130">
        <v>2.5</v>
      </c>
      <c r="F37" s="129" t="s">
        <v>271</v>
      </c>
      <c r="G37" s="139" t="s">
        <v>272</v>
      </c>
      <c r="H37" s="100" t="s">
        <v>524</v>
      </c>
      <c r="I37" s="99" t="s">
        <v>538</v>
      </c>
      <c r="J37" s="98" t="s">
        <v>539</v>
      </c>
    </row>
    <row r="38" spans="1:10" ht="109.2">
      <c r="A38" s="127" t="s">
        <v>214</v>
      </c>
      <c r="B38" s="127" t="s">
        <v>215</v>
      </c>
      <c r="C38" s="130">
        <v>2</v>
      </c>
      <c r="D38" s="128" t="s">
        <v>261</v>
      </c>
      <c r="E38" s="130">
        <v>2.6</v>
      </c>
      <c r="F38" s="129" t="s">
        <v>273</v>
      </c>
      <c r="G38" s="139" t="s">
        <v>274</v>
      </c>
      <c r="H38" s="100" t="s">
        <v>524</v>
      </c>
      <c r="I38" s="99" t="s">
        <v>540</v>
      </c>
      <c r="J38" s="98" t="s">
        <v>541</v>
      </c>
    </row>
    <row r="39" spans="1:10" ht="46.8">
      <c r="A39" s="127" t="s">
        <v>214</v>
      </c>
      <c r="B39" s="127" t="s">
        <v>215</v>
      </c>
      <c r="C39" s="130">
        <v>3</v>
      </c>
      <c r="D39" s="128" t="s">
        <v>275</v>
      </c>
      <c r="E39" s="130">
        <v>3.1</v>
      </c>
      <c r="F39" s="129" t="s">
        <v>276</v>
      </c>
      <c r="G39" s="139" t="s">
        <v>277</v>
      </c>
      <c r="H39" s="100" t="s">
        <v>531</v>
      </c>
      <c r="I39" s="101" t="s">
        <v>542</v>
      </c>
      <c r="J39" s="98"/>
    </row>
    <row r="40" spans="1:10" ht="31.2">
      <c r="A40" s="127" t="s">
        <v>214</v>
      </c>
      <c r="B40" s="127" t="s">
        <v>215</v>
      </c>
      <c r="C40" s="130">
        <v>3</v>
      </c>
      <c r="D40" s="128" t="s">
        <v>275</v>
      </c>
      <c r="E40" s="130">
        <v>3.2</v>
      </c>
      <c r="F40" s="129" t="s">
        <v>279</v>
      </c>
      <c r="G40" s="139" t="s">
        <v>280</v>
      </c>
      <c r="H40" s="100" t="s">
        <v>531</v>
      </c>
      <c r="I40" s="101" t="s">
        <v>542</v>
      </c>
      <c r="J40" s="98"/>
    </row>
    <row r="41" spans="1:10" ht="31.2">
      <c r="A41" s="127" t="s">
        <v>214</v>
      </c>
      <c r="B41" s="127" t="s">
        <v>215</v>
      </c>
      <c r="C41" s="130">
        <v>3</v>
      </c>
      <c r="D41" s="128" t="s">
        <v>275</v>
      </c>
      <c r="E41" s="130">
        <v>3.3</v>
      </c>
      <c r="F41" s="129" t="s">
        <v>281</v>
      </c>
      <c r="G41" s="139" t="s">
        <v>282</v>
      </c>
      <c r="H41" s="100" t="s">
        <v>524</v>
      </c>
      <c r="I41" s="101" t="s">
        <v>543</v>
      </c>
      <c r="J41" s="98" t="s">
        <v>544</v>
      </c>
    </row>
    <row r="42" spans="1:10" ht="78">
      <c r="A42" s="127" t="s">
        <v>214</v>
      </c>
      <c r="B42" s="127" t="s">
        <v>215</v>
      </c>
      <c r="C42" s="130">
        <v>4</v>
      </c>
      <c r="D42" s="128" t="s">
        <v>283</v>
      </c>
      <c r="E42" s="130">
        <v>4.0999999999999996</v>
      </c>
      <c r="F42" s="129" t="s">
        <v>284</v>
      </c>
      <c r="G42" s="139" t="s">
        <v>545</v>
      </c>
      <c r="H42" s="100" t="s">
        <v>531</v>
      </c>
      <c r="I42" s="99" t="s">
        <v>546</v>
      </c>
      <c r="J42" s="98"/>
    </row>
    <row r="43" spans="1:10" ht="46.8">
      <c r="A43" s="127" t="s">
        <v>214</v>
      </c>
      <c r="B43" s="127" t="s">
        <v>215</v>
      </c>
      <c r="C43" s="130">
        <v>4</v>
      </c>
      <c r="D43" s="128" t="s">
        <v>283</v>
      </c>
      <c r="E43" s="130">
        <v>4.2</v>
      </c>
      <c r="F43" s="129" t="s">
        <v>287</v>
      </c>
      <c r="G43" s="139" t="s">
        <v>288</v>
      </c>
      <c r="H43" s="100" t="s">
        <v>531</v>
      </c>
      <c r="I43" s="99" t="s">
        <v>547</v>
      </c>
      <c r="J43" s="98"/>
    </row>
    <row r="44" spans="1:10" ht="93.6">
      <c r="A44" s="127" t="s">
        <v>214</v>
      </c>
      <c r="B44" s="127" t="s">
        <v>215</v>
      </c>
      <c r="C44" s="130">
        <v>4</v>
      </c>
      <c r="D44" s="128" t="s">
        <v>283</v>
      </c>
      <c r="E44" s="130">
        <v>4.3</v>
      </c>
      <c r="F44" s="129" t="s">
        <v>289</v>
      </c>
      <c r="G44" s="139" t="s">
        <v>290</v>
      </c>
      <c r="H44" s="100" t="s">
        <v>524</v>
      </c>
      <c r="I44" s="99" t="s">
        <v>548</v>
      </c>
      <c r="J44" s="98"/>
    </row>
    <row r="45" spans="1:10" ht="109.2">
      <c r="A45" s="127" t="s">
        <v>214</v>
      </c>
      <c r="B45" s="127" t="s">
        <v>215</v>
      </c>
      <c r="C45" s="130">
        <v>4</v>
      </c>
      <c r="D45" s="128" t="s">
        <v>283</v>
      </c>
      <c r="E45" s="130">
        <v>4.4000000000000004</v>
      </c>
      <c r="F45" s="129" t="s">
        <v>291</v>
      </c>
      <c r="G45" s="139" t="s">
        <v>292</v>
      </c>
      <c r="H45" s="100" t="s">
        <v>531</v>
      </c>
      <c r="I45" s="99" t="s">
        <v>549</v>
      </c>
      <c r="J45" s="98"/>
    </row>
    <row r="46" spans="1:10" ht="93.6">
      <c r="A46" s="132" t="s">
        <v>216</v>
      </c>
      <c r="B46" s="132" t="s">
        <v>217</v>
      </c>
      <c r="C46" s="130">
        <v>5</v>
      </c>
      <c r="D46" s="128" t="s">
        <v>293</v>
      </c>
      <c r="E46" s="130">
        <v>5.0999999999999996</v>
      </c>
      <c r="F46" s="129" t="s">
        <v>294</v>
      </c>
      <c r="G46" s="139" t="s">
        <v>295</v>
      </c>
      <c r="H46" s="100" t="s">
        <v>527</v>
      </c>
      <c r="I46" s="99"/>
      <c r="J46" s="98"/>
    </row>
    <row r="47" spans="1:10" ht="124.8">
      <c r="A47" s="132" t="s">
        <v>216</v>
      </c>
      <c r="B47" s="132" t="s">
        <v>217</v>
      </c>
      <c r="C47" s="130">
        <v>5</v>
      </c>
      <c r="D47" s="128" t="s">
        <v>293</v>
      </c>
      <c r="E47" s="130">
        <v>5.2</v>
      </c>
      <c r="F47" s="129" t="s">
        <v>298</v>
      </c>
      <c r="G47" s="147" t="s">
        <v>299</v>
      </c>
      <c r="H47" s="100" t="s">
        <v>524</v>
      </c>
      <c r="I47" s="99" t="s">
        <v>550</v>
      </c>
      <c r="J47" s="98" t="s">
        <v>551</v>
      </c>
    </row>
    <row r="48" spans="1:10" ht="140.4">
      <c r="A48" s="132" t="s">
        <v>216</v>
      </c>
      <c r="B48" s="132" t="s">
        <v>217</v>
      </c>
      <c r="C48" s="130">
        <v>5</v>
      </c>
      <c r="D48" s="128" t="s">
        <v>293</v>
      </c>
      <c r="E48" s="130">
        <v>5.3</v>
      </c>
      <c r="F48" s="129" t="s">
        <v>300</v>
      </c>
      <c r="G48" s="147" t="s">
        <v>301</v>
      </c>
      <c r="H48" s="100" t="s">
        <v>531</v>
      </c>
      <c r="I48" s="99" t="s">
        <v>552</v>
      </c>
      <c r="J48" s="98"/>
    </row>
    <row r="49" spans="1:10" ht="93.6">
      <c r="A49" s="132" t="s">
        <v>216</v>
      </c>
      <c r="B49" s="132" t="s">
        <v>217</v>
      </c>
      <c r="C49" s="130">
        <v>6</v>
      </c>
      <c r="D49" s="128" t="s">
        <v>302</v>
      </c>
      <c r="E49" s="130">
        <v>6.1</v>
      </c>
      <c r="F49" s="129" t="s">
        <v>303</v>
      </c>
      <c r="G49" s="139" t="s">
        <v>304</v>
      </c>
      <c r="H49" s="100" t="s">
        <v>531</v>
      </c>
      <c r="I49" s="99" t="s">
        <v>553</v>
      </c>
      <c r="J49" s="98"/>
    </row>
    <row r="50" spans="1:10" ht="93.6">
      <c r="A50" s="132" t="s">
        <v>216</v>
      </c>
      <c r="B50" s="132" t="s">
        <v>217</v>
      </c>
      <c r="C50" s="130">
        <v>6</v>
      </c>
      <c r="D50" s="128" t="s">
        <v>302</v>
      </c>
      <c r="E50" s="130">
        <v>6.2</v>
      </c>
      <c r="F50" s="129" t="s">
        <v>306</v>
      </c>
      <c r="G50" s="139" t="s">
        <v>307</v>
      </c>
      <c r="H50" s="100" t="s">
        <v>531</v>
      </c>
      <c r="I50" s="99" t="s">
        <v>553</v>
      </c>
      <c r="J50" s="98"/>
    </row>
    <row r="51" spans="1:10" ht="31.2">
      <c r="A51" s="132" t="s">
        <v>216</v>
      </c>
      <c r="B51" s="132" t="s">
        <v>217</v>
      </c>
      <c r="C51" s="130">
        <v>6</v>
      </c>
      <c r="D51" s="128" t="s">
        <v>302</v>
      </c>
      <c r="E51" s="130">
        <v>6.3</v>
      </c>
      <c r="F51" s="129" t="s">
        <v>308</v>
      </c>
      <c r="G51" s="139" t="s">
        <v>309</v>
      </c>
      <c r="H51" s="100" t="s">
        <v>524</v>
      </c>
      <c r="I51" s="99" t="s">
        <v>554</v>
      </c>
      <c r="J51" s="98" t="s">
        <v>555</v>
      </c>
    </row>
    <row r="52" spans="1:10" ht="124.8">
      <c r="A52" s="132" t="s">
        <v>216</v>
      </c>
      <c r="B52" s="132" t="s">
        <v>217</v>
      </c>
      <c r="C52" s="130">
        <v>6</v>
      </c>
      <c r="D52" s="128" t="s">
        <v>302</v>
      </c>
      <c r="E52" s="130">
        <v>6.4</v>
      </c>
      <c r="F52" s="129" t="s">
        <v>310</v>
      </c>
      <c r="G52" s="147" t="s">
        <v>311</v>
      </c>
      <c r="H52" s="100" t="s">
        <v>524</v>
      </c>
      <c r="I52" s="99" t="s">
        <v>556</v>
      </c>
      <c r="J52" s="98" t="s">
        <v>557</v>
      </c>
    </row>
    <row r="53" spans="1:10" ht="109.2">
      <c r="A53" s="132" t="s">
        <v>216</v>
      </c>
      <c r="B53" s="132" t="s">
        <v>217</v>
      </c>
      <c r="C53" s="130">
        <v>7</v>
      </c>
      <c r="D53" s="128" t="s">
        <v>312</v>
      </c>
      <c r="E53" s="130">
        <v>7.1</v>
      </c>
      <c r="F53" s="129" t="s">
        <v>313</v>
      </c>
      <c r="G53" s="141" t="s">
        <v>314</v>
      </c>
      <c r="H53" s="100" t="s">
        <v>531</v>
      </c>
      <c r="I53" s="99" t="s">
        <v>558</v>
      </c>
      <c r="J53" s="98"/>
    </row>
    <row r="54" spans="1:10" ht="15.6">
      <c r="A54" s="132" t="s">
        <v>216</v>
      </c>
      <c r="B54" s="132" t="s">
        <v>217</v>
      </c>
      <c r="C54" s="130">
        <v>7</v>
      </c>
      <c r="D54" s="128" t="s">
        <v>312</v>
      </c>
      <c r="E54" s="130">
        <v>7.1</v>
      </c>
      <c r="F54" s="128" t="s">
        <v>316</v>
      </c>
      <c r="G54" s="139" t="s">
        <v>317</v>
      </c>
      <c r="H54" s="100" t="s">
        <v>527</v>
      </c>
      <c r="I54" s="101"/>
      <c r="J54" s="98" t="s">
        <v>559</v>
      </c>
    </row>
    <row r="55" spans="1:10" ht="93.6">
      <c r="A55" s="132" t="s">
        <v>216</v>
      </c>
      <c r="B55" s="132" t="s">
        <v>217</v>
      </c>
      <c r="C55" s="130">
        <v>7</v>
      </c>
      <c r="D55" s="128" t="s">
        <v>312</v>
      </c>
      <c r="E55" s="130">
        <v>7.1</v>
      </c>
      <c r="F55" s="128" t="s">
        <v>318</v>
      </c>
      <c r="G55" s="147" t="s">
        <v>319</v>
      </c>
      <c r="H55" s="100" t="s">
        <v>531</v>
      </c>
      <c r="I55" s="99" t="s">
        <v>560</v>
      </c>
      <c r="J55" s="98"/>
    </row>
    <row r="56" spans="1:10" ht="46.8">
      <c r="A56" s="132" t="s">
        <v>216</v>
      </c>
      <c r="B56" s="132" t="s">
        <v>217</v>
      </c>
      <c r="C56" s="130">
        <v>7</v>
      </c>
      <c r="D56" s="128" t="s">
        <v>312</v>
      </c>
      <c r="E56" s="130">
        <v>7.1</v>
      </c>
      <c r="F56" s="128" t="s">
        <v>320</v>
      </c>
      <c r="G56" s="147" t="s">
        <v>321</v>
      </c>
      <c r="H56" s="100" t="s">
        <v>531</v>
      </c>
      <c r="I56" s="99" t="s">
        <v>561</v>
      </c>
      <c r="J56" s="98"/>
    </row>
    <row r="57" spans="1:10" ht="62.4">
      <c r="A57" s="133" t="s">
        <v>218</v>
      </c>
      <c r="B57" s="133" t="s">
        <v>219</v>
      </c>
      <c r="C57" s="130">
        <v>8</v>
      </c>
      <c r="D57" s="128" t="s">
        <v>322</v>
      </c>
      <c r="E57" s="130">
        <v>8.1</v>
      </c>
      <c r="F57" s="129" t="s">
        <v>323</v>
      </c>
      <c r="G57" s="139" t="s">
        <v>324</v>
      </c>
      <c r="H57" s="100" t="s">
        <v>531</v>
      </c>
      <c r="I57" s="99" t="s">
        <v>562</v>
      </c>
      <c r="J57" s="98"/>
    </row>
    <row r="58" spans="1:10" ht="211.2">
      <c r="A58" s="133" t="s">
        <v>218</v>
      </c>
      <c r="B58" s="133" t="s">
        <v>219</v>
      </c>
      <c r="C58" s="130">
        <v>8</v>
      </c>
      <c r="D58" s="128" t="s">
        <v>322</v>
      </c>
      <c r="E58" s="130">
        <v>8.1999999999999993</v>
      </c>
      <c r="F58" s="154" t="s">
        <v>326</v>
      </c>
      <c r="G58" s="139" t="s">
        <v>563</v>
      </c>
      <c r="H58" s="100" t="s">
        <v>524</v>
      </c>
      <c r="I58" s="99" t="s">
        <v>564</v>
      </c>
      <c r="J58" s="98" t="s">
        <v>565</v>
      </c>
    </row>
    <row r="59" spans="1:10" ht="124.8">
      <c r="A59" s="133" t="s">
        <v>218</v>
      </c>
      <c r="B59" s="133" t="s">
        <v>219</v>
      </c>
      <c r="C59" s="130">
        <v>9</v>
      </c>
      <c r="D59" s="128" t="s">
        <v>328</v>
      </c>
      <c r="E59" s="130">
        <v>9.1</v>
      </c>
      <c r="F59" s="129" t="s">
        <v>329</v>
      </c>
      <c r="G59" s="139" t="s">
        <v>330</v>
      </c>
      <c r="H59" s="100" t="s">
        <v>524</v>
      </c>
      <c r="I59" s="101" t="s">
        <v>529</v>
      </c>
      <c r="J59" s="98" t="s">
        <v>566</v>
      </c>
    </row>
    <row r="60" spans="1:10" ht="31.2">
      <c r="A60" s="133" t="s">
        <v>218</v>
      </c>
      <c r="B60" s="133" t="s">
        <v>219</v>
      </c>
      <c r="C60" s="130">
        <v>9</v>
      </c>
      <c r="D60" s="128" t="s">
        <v>328</v>
      </c>
      <c r="E60" s="130">
        <v>9.1999999999999993</v>
      </c>
      <c r="F60" s="129" t="s">
        <v>332</v>
      </c>
      <c r="G60" s="141" t="s">
        <v>333</v>
      </c>
      <c r="H60" s="100" t="s">
        <v>524</v>
      </c>
      <c r="I60" s="101" t="s">
        <v>529</v>
      </c>
      <c r="J60" s="98" t="s">
        <v>567</v>
      </c>
    </row>
    <row r="61" spans="1:10" ht="31.2">
      <c r="A61" s="133" t="s">
        <v>218</v>
      </c>
      <c r="B61" s="133" t="s">
        <v>219</v>
      </c>
      <c r="C61" s="130">
        <v>9</v>
      </c>
      <c r="D61" s="128" t="s">
        <v>328</v>
      </c>
      <c r="E61" s="130">
        <v>9.3000000000000007</v>
      </c>
      <c r="F61" s="129" t="s">
        <v>334</v>
      </c>
      <c r="G61" s="139" t="s">
        <v>335</v>
      </c>
      <c r="H61" s="100" t="s">
        <v>527</v>
      </c>
      <c r="I61" s="101"/>
      <c r="J61" s="98" t="s">
        <v>568</v>
      </c>
    </row>
    <row r="62" spans="1:10" ht="109.2">
      <c r="A62" s="133" t="s">
        <v>218</v>
      </c>
      <c r="B62" s="133" t="s">
        <v>219</v>
      </c>
      <c r="C62" s="130">
        <v>9</v>
      </c>
      <c r="D62" s="128" t="s">
        <v>328</v>
      </c>
      <c r="E62" s="130">
        <v>9.4</v>
      </c>
      <c r="F62" s="129" t="s">
        <v>336</v>
      </c>
      <c r="G62" s="147" t="s">
        <v>337</v>
      </c>
      <c r="H62" s="100" t="s">
        <v>524</v>
      </c>
      <c r="I62" s="99" t="s">
        <v>529</v>
      </c>
      <c r="J62" s="98" t="s">
        <v>569</v>
      </c>
    </row>
    <row r="63" spans="1:10" ht="93.6">
      <c r="A63" s="133" t="s">
        <v>218</v>
      </c>
      <c r="B63" s="133" t="s">
        <v>219</v>
      </c>
      <c r="C63" s="130">
        <v>9</v>
      </c>
      <c r="D63" s="128" t="s">
        <v>328</v>
      </c>
      <c r="E63" s="130">
        <v>9.5</v>
      </c>
      <c r="F63" s="129" t="s">
        <v>328</v>
      </c>
      <c r="G63" s="141" t="s">
        <v>338</v>
      </c>
      <c r="H63" s="100" t="s">
        <v>524</v>
      </c>
      <c r="I63" s="99" t="s">
        <v>570</v>
      </c>
      <c r="J63" s="98" t="s">
        <v>571</v>
      </c>
    </row>
    <row r="64" spans="1:10" ht="187.2">
      <c r="A64" s="133" t="s">
        <v>218</v>
      </c>
      <c r="B64" s="133" t="s">
        <v>219</v>
      </c>
      <c r="C64" s="130">
        <v>9</v>
      </c>
      <c r="D64" s="128" t="s">
        <v>328</v>
      </c>
      <c r="E64" s="130">
        <v>9.6</v>
      </c>
      <c r="F64" s="129" t="s">
        <v>339</v>
      </c>
      <c r="G64" s="139" t="s">
        <v>572</v>
      </c>
      <c r="H64" s="100" t="s">
        <v>524</v>
      </c>
      <c r="I64" s="99" t="s">
        <v>573</v>
      </c>
      <c r="J64" s="98" t="s">
        <v>574</v>
      </c>
    </row>
    <row r="65" spans="1:10" ht="124.8">
      <c r="A65" s="134" t="s">
        <v>220</v>
      </c>
      <c r="B65" s="134" t="s">
        <v>221</v>
      </c>
      <c r="C65" s="130">
        <v>10</v>
      </c>
      <c r="D65" s="128" t="s">
        <v>341</v>
      </c>
      <c r="E65" s="130">
        <v>10.1</v>
      </c>
      <c r="F65" s="129" t="s">
        <v>342</v>
      </c>
      <c r="G65" s="139" t="s">
        <v>343</v>
      </c>
      <c r="H65" s="100" t="s">
        <v>524</v>
      </c>
      <c r="I65" s="101" t="s">
        <v>575</v>
      </c>
      <c r="J65" s="98" t="s">
        <v>576</v>
      </c>
    </row>
    <row r="66" spans="1:10" ht="46.8">
      <c r="A66" s="134" t="s">
        <v>220</v>
      </c>
      <c r="B66" s="134" t="s">
        <v>221</v>
      </c>
      <c r="C66" s="130">
        <v>10</v>
      </c>
      <c r="D66" s="128" t="s">
        <v>341</v>
      </c>
      <c r="E66" s="130">
        <v>10.199999999999999</v>
      </c>
      <c r="F66" s="129" t="s">
        <v>345</v>
      </c>
      <c r="G66" s="139" t="s">
        <v>346</v>
      </c>
      <c r="H66" s="100" t="s">
        <v>527</v>
      </c>
      <c r="I66" s="99"/>
      <c r="J66" s="98" t="s">
        <v>577</v>
      </c>
    </row>
    <row r="67" spans="1:10" ht="124.8">
      <c r="A67" s="134" t="s">
        <v>220</v>
      </c>
      <c r="B67" s="134" t="s">
        <v>221</v>
      </c>
      <c r="C67" s="130">
        <v>11</v>
      </c>
      <c r="D67" s="128" t="s">
        <v>220</v>
      </c>
      <c r="E67" s="130">
        <v>11.1</v>
      </c>
      <c r="F67" s="129" t="s">
        <v>347</v>
      </c>
      <c r="G67" s="139" t="s">
        <v>348</v>
      </c>
      <c r="H67" s="100" t="s">
        <v>531</v>
      </c>
      <c r="I67" s="99" t="s">
        <v>578</v>
      </c>
      <c r="J67" s="98"/>
    </row>
    <row r="68" spans="1:10" ht="46.8">
      <c r="A68" s="134" t="s">
        <v>220</v>
      </c>
      <c r="B68" s="134" t="s">
        <v>221</v>
      </c>
      <c r="C68" s="130">
        <v>11</v>
      </c>
      <c r="D68" s="128" t="s">
        <v>220</v>
      </c>
      <c r="E68" s="130">
        <v>11.2</v>
      </c>
      <c r="F68" s="129" t="s">
        <v>350</v>
      </c>
      <c r="G68" s="139" t="s">
        <v>351</v>
      </c>
      <c r="H68" s="100" t="s">
        <v>531</v>
      </c>
      <c r="I68" s="99" t="s">
        <v>579</v>
      </c>
      <c r="J68" s="98"/>
    </row>
    <row r="69" spans="1:10" ht="124.8">
      <c r="A69" s="134" t="s">
        <v>220</v>
      </c>
      <c r="B69" s="134" t="s">
        <v>221</v>
      </c>
      <c r="C69" s="130">
        <v>11</v>
      </c>
      <c r="D69" s="128" t="s">
        <v>220</v>
      </c>
      <c r="E69" s="130">
        <v>11.3</v>
      </c>
      <c r="F69" s="129" t="s">
        <v>352</v>
      </c>
      <c r="G69" s="139" t="s">
        <v>353</v>
      </c>
      <c r="H69" s="100" t="s">
        <v>524</v>
      </c>
      <c r="I69" s="101" t="s">
        <v>580</v>
      </c>
      <c r="J69" s="98" t="s">
        <v>581</v>
      </c>
    </row>
    <row r="70" spans="1:10" ht="46.8">
      <c r="A70" s="135" t="s">
        <v>222</v>
      </c>
      <c r="B70" s="135" t="s">
        <v>223</v>
      </c>
      <c r="C70" s="130">
        <v>12</v>
      </c>
      <c r="D70" s="128" t="s">
        <v>354</v>
      </c>
      <c r="E70" s="130">
        <v>12.1</v>
      </c>
      <c r="F70" s="129" t="s">
        <v>355</v>
      </c>
      <c r="G70" s="139" t="s">
        <v>356</v>
      </c>
      <c r="H70" s="100" t="s">
        <v>531</v>
      </c>
      <c r="I70" s="101" t="s">
        <v>582</v>
      </c>
      <c r="J70" s="98"/>
    </row>
    <row r="71" spans="1:10" ht="109.2">
      <c r="A71" s="135" t="s">
        <v>222</v>
      </c>
      <c r="B71" s="135" t="s">
        <v>223</v>
      </c>
      <c r="C71" s="130">
        <v>12</v>
      </c>
      <c r="D71" s="128" t="s">
        <v>354</v>
      </c>
      <c r="E71" s="130">
        <v>12.2</v>
      </c>
      <c r="F71" s="129" t="s">
        <v>358</v>
      </c>
      <c r="G71" s="147" t="s">
        <v>583</v>
      </c>
      <c r="H71" s="100" t="s">
        <v>531</v>
      </c>
      <c r="I71" s="99" t="s">
        <v>584</v>
      </c>
      <c r="J71" s="98"/>
    </row>
    <row r="72" spans="1:10" ht="78">
      <c r="A72" s="135" t="s">
        <v>222</v>
      </c>
      <c r="B72" s="135" t="s">
        <v>223</v>
      </c>
      <c r="C72" s="130">
        <v>12</v>
      </c>
      <c r="D72" s="128" t="s">
        <v>354</v>
      </c>
      <c r="E72" s="130">
        <v>12.3</v>
      </c>
      <c r="F72" s="129" t="s">
        <v>360</v>
      </c>
      <c r="G72" s="147" t="s">
        <v>361</v>
      </c>
      <c r="H72" s="100" t="s">
        <v>531</v>
      </c>
      <c r="I72" s="99" t="s">
        <v>585</v>
      </c>
      <c r="J72" s="98"/>
    </row>
    <row r="73" spans="1:10" ht="78">
      <c r="A73" s="135" t="s">
        <v>222</v>
      </c>
      <c r="B73" s="135" t="s">
        <v>223</v>
      </c>
      <c r="C73" s="130">
        <v>12</v>
      </c>
      <c r="D73" s="128" t="s">
        <v>354</v>
      </c>
      <c r="E73" s="130">
        <v>12.4</v>
      </c>
      <c r="F73" s="129" t="s">
        <v>362</v>
      </c>
      <c r="G73" s="147" t="s">
        <v>363</v>
      </c>
      <c r="H73" s="100" t="s">
        <v>531</v>
      </c>
      <c r="I73" s="99" t="s">
        <v>586</v>
      </c>
      <c r="J73" s="98"/>
    </row>
    <row r="74" spans="1:10" ht="109.2">
      <c r="A74" s="135" t="s">
        <v>222</v>
      </c>
      <c r="B74" s="135" t="s">
        <v>223</v>
      </c>
      <c r="C74" s="130">
        <v>13</v>
      </c>
      <c r="D74" s="128" t="s">
        <v>364</v>
      </c>
      <c r="E74" s="130">
        <v>13.1</v>
      </c>
      <c r="F74" s="129" t="s">
        <v>365</v>
      </c>
      <c r="G74" s="139" t="s">
        <v>366</v>
      </c>
      <c r="H74" s="100" t="s">
        <v>527</v>
      </c>
      <c r="I74" s="101"/>
      <c r="J74" s="98" t="s">
        <v>587</v>
      </c>
    </row>
    <row r="75" spans="1:10" ht="31.2">
      <c r="A75" s="135" t="s">
        <v>222</v>
      </c>
      <c r="B75" s="135" t="s">
        <v>223</v>
      </c>
      <c r="C75" s="130">
        <v>13</v>
      </c>
      <c r="D75" s="128" t="s">
        <v>364</v>
      </c>
      <c r="E75" s="130">
        <v>13.2</v>
      </c>
      <c r="F75" s="129" t="s">
        <v>368</v>
      </c>
      <c r="G75" s="139" t="s">
        <v>369</v>
      </c>
      <c r="H75" s="100" t="s">
        <v>524</v>
      </c>
      <c r="I75" s="101" t="s">
        <v>588</v>
      </c>
      <c r="J75" s="98" t="s">
        <v>587</v>
      </c>
    </row>
    <row r="76" spans="1:10" ht="46.8">
      <c r="A76" s="136" t="s">
        <v>224</v>
      </c>
      <c r="B76" s="136" t="s">
        <v>225</v>
      </c>
      <c r="C76" s="130">
        <v>14</v>
      </c>
      <c r="D76" s="128" t="s">
        <v>370</v>
      </c>
      <c r="E76" s="130">
        <v>14.1</v>
      </c>
      <c r="F76" s="129" t="s">
        <v>371</v>
      </c>
      <c r="G76" s="139" t="s">
        <v>372</v>
      </c>
      <c r="H76" s="100" t="s">
        <v>524</v>
      </c>
      <c r="I76" s="101" t="s">
        <v>589</v>
      </c>
      <c r="J76" s="98" t="s">
        <v>590</v>
      </c>
    </row>
    <row r="77" spans="1:10" ht="93.6">
      <c r="A77" s="136" t="s">
        <v>224</v>
      </c>
      <c r="B77" s="136" t="s">
        <v>225</v>
      </c>
      <c r="C77" s="130">
        <v>14</v>
      </c>
      <c r="D77" s="128" t="s">
        <v>370</v>
      </c>
      <c r="E77" s="130">
        <v>14.2</v>
      </c>
      <c r="F77" s="129" t="s">
        <v>374</v>
      </c>
      <c r="G77" s="139" t="s">
        <v>375</v>
      </c>
      <c r="H77" s="100" t="s">
        <v>524</v>
      </c>
      <c r="I77" s="101" t="s">
        <v>589</v>
      </c>
      <c r="J77" s="98" t="s">
        <v>590</v>
      </c>
    </row>
    <row r="78" spans="1:10" ht="46.8">
      <c r="A78" s="136" t="s">
        <v>224</v>
      </c>
      <c r="B78" s="136" t="s">
        <v>225</v>
      </c>
      <c r="C78" s="130">
        <v>15</v>
      </c>
      <c r="D78" s="128" t="s">
        <v>376</v>
      </c>
      <c r="E78" s="130">
        <v>15.1</v>
      </c>
      <c r="F78" s="129" t="s">
        <v>377</v>
      </c>
      <c r="G78" s="139" t="s">
        <v>378</v>
      </c>
      <c r="H78" s="100" t="s">
        <v>531</v>
      </c>
      <c r="I78" s="99" t="s">
        <v>591</v>
      </c>
      <c r="J78" s="98"/>
    </row>
    <row r="79" spans="1:10" ht="46.8">
      <c r="A79" s="136" t="s">
        <v>224</v>
      </c>
      <c r="B79" s="136" t="s">
        <v>225</v>
      </c>
      <c r="C79" s="130">
        <v>15</v>
      </c>
      <c r="D79" s="128" t="s">
        <v>376</v>
      </c>
      <c r="E79" s="130">
        <v>15.2</v>
      </c>
      <c r="F79" s="129" t="s">
        <v>380</v>
      </c>
      <c r="G79" s="139" t="s">
        <v>381</v>
      </c>
      <c r="H79" s="100" t="s">
        <v>531</v>
      </c>
      <c r="I79" s="99" t="s">
        <v>592</v>
      </c>
      <c r="J79" s="98"/>
    </row>
    <row r="80" spans="1:10" ht="46.8">
      <c r="A80" s="136" t="s">
        <v>224</v>
      </c>
      <c r="B80" s="136" t="s">
        <v>225</v>
      </c>
      <c r="C80" s="130">
        <v>15</v>
      </c>
      <c r="D80" s="128" t="s">
        <v>376</v>
      </c>
      <c r="E80" s="130">
        <v>15.3</v>
      </c>
      <c r="F80" s="129" t="s">
        <v>382</v>
      </c>
      <c r="G80" s="139" t="s">
        <v>383</v>
      </c>
      <c r="H80" s="100" t="s">
        <v>531</v>
      </c>
      <c r="I80" s="99" t="s">
        <v>592</v>
      </c>
      <c r="J80" s="98"/>
    </row>
    <row r="81" spans="1:10" ht="62.4">
      <c r="A81" s="136" t="s">
        <v>224</v>
      </c>
      <c r="B81" s="136" t="s">
        <v>225</v>
      </c>
      <c r="C81" s="130">
        <v>15</v>
      </c>
      <c r="D81" s="128" t="s">
        <v>376</v>
      </c>
      <c r="E81" s="130">
        <v>15.4</v>
      </c>
      <c r="F81" s="129" t="s">
        <v>384</v>
      </c>
      <c r="G81" s="139" t="s">
        <v>385</v>
      </c>
      <c r="H81" s="100" t="s">
        <v>531</v>
      </c>
      <c r="I81" s="99" t="s">
        <v>593</v>
      </c>
      <c r="J81" s="98"/>
    </row>
    <row r="82" spans="1:10" ht="62.4">
      <c r="A82" s="136" t="s">
        <v>224</v>
      </c>
      <c r="B82" s="136" t="s">
        <v>225</v>
      </c>
      <c r="C82" s="130">
        <v>15</v>
      </c>
      <c r="D82" s="128" t="s">
        <v>376</v>
      </c>
      <c r="E82" s="130">
        <v>15.5</v>
      </c>
      <c r="F82" s="129" t="s">
        <v>386</v>
      </c>
      <c r="G82" s="139" t="s">
        <v>387</v>
      </c>
      <c r="H82" s="100" t="s">
        <v>531</v>
      </c>
      <c r="I82" s="99" t="s">
        <v>594</v>
      </c>
      <c r="J82" s="98"/>
    </row>
    <row r="83" spans="1:10" ht="93.6">
      <c r="A83" s="136" t="s">
        <v>224</v>
      </c>
      <c r="B83" s="136" t="s">
        <v>225</v>
      </c>
      <c r="C83" s="130">
        <v>16</v>
      </c>
      <c r="D83" s="128" t="s">
        <v>388</v>
      </c>
      <c r="E83" s="130">
        <v>16.100000000000001</v>
      </c>
      <c r="F83" s="129" t="s">
        <v>389</v>
      </c>
      <c r="G83" s="139" t="s">
        <v>390</v>
      </c>
      <c r="H83" s="100" t="s">
        <v>531</v>
      </c>
      <c r="I83" s="99" t="s">
        <v>592</v>
      </c>
      <c r="J83" s="98"/>
    </row>
    <row r="84" spans="1:10" ht="78">
      <c r="A84" s="136" t="s">
        <v>224</v>
      </c>
      <c r="B84" s="136" t="s">
        <v>225</v>
      </c>
      <c r="C84" s="130">
        <v>16</v>
      </c>
      <c r="D84" s="128" t="s">
        <v>388</v>
      </c>
      <c r="E84" s="130">
        <v>16.2</v>
      </c>
      <c r="F84" s="129" t="s">
        <v>392</v>
      </c>
      <c r="G84" s="139" t="s">
        <v>393</v>
      </c>
      <c r="H84" s="100" t="s">
        <v>531</v>
      </c>
      <c r="I84" s="99" t="s">
        <v>595</v>
      </c>
      <c r="J84" s="98"/>
    </row>
    <row r="85" spans="1:10" ht="109.2">
      <c r="A85" s="136" t="s">
        <v>224</v>
      </c>
      <c r="B85" s="136" t="s">
        <v>225</v>
      </c>
      <c r="C85" s="130">
        <v>16</v>
      </c>
      <c r="D85" s="128" t="s">
        <v>388</v>
      </c>
      <c r="E85" s="130">
        <v>16.3</v>
      </c>
      <c r="F85" s="129" t="s">
        <v>394</v>
      </c>
      <c r="G85" s="149" t="s">
        <v>395</v>
      </c>
      <c r="H85" s="100" t="s">
        <v>527</v>
      </c>
      <c r="I85" s="101"/>
      <c r="J85" s="98" t="s">
        <v>596</v>
      </c>
    </row>
    <row r="86" spans="1:10" ht="109.2">
      <c r="A86" s="136" t="s">
        <v>224</v>
      </c>
      <c r="B86" s="136" t="s">
        <v>225</v>
      </c>
      <c r="C86" s="130">
        <v>17</v>
      </c>
      <c r="D86" s="128" t="s">
        <v>224</v>
      </c>
      <c r="E86" s="130">
        <v>17.100000000000001</v>
      </c>
      <c r="F86" s="129" t="s">
        <v>224</v>
      </c>
      <c r="G86" s="139" t="s">
        <v>396</v>
      </c>
      <c r="H86" s="100" t="s">
        <v>524</v>
      </c>
      <c r="I86" s="99" t="s">
        <v>597</v>
      </c>
      <c r="J86" s="98" t="s">
        <v>598</v>
      </c>
    </row>
    <row r="87" spans="1:10" ht="78">
      <c r="A87" s="136" t="s">
        <v>224</v>
      </c>
      <c r="B87" s="136" t="s">
        <v>225</v>
      </c>
      <c r="C87" s="130">
        <v>17</v>
      </c>
      <c r="D87" s="128" t="s">
        <v>224</v>
      </c>
      <c r="E87" s="130">
        <v>17.2</v>
      </c>
      <c r="F87" s="129" t="s">
        <v>398</v>
      </c>
      <c r="G87" s="139" t="s">
        <v>399</v>
      </c>
      <c r="H87" s="100" t="s">
        <v>524</v>
      </c>
      <c r="I87" s="99" t="s">
        <v>592</v>
      </c>
      <c r="J87" s="98" t="s">
        <v>599</v>
      </c>
    </row>
    <row r="88" spans="1:10" ht="31.2">
      <c r="A88" s="136" t="s">
        <v>224</v>
      </c>
      <c r="B88" s="136" t="s">
        <v>225</v>
      </c>
      <c r="C88" s="130">
        <v>17</v>
      </c>
      <c r="D88" s="128" t="s">
        <v>224</v>
      </c>
      <c r="E88" s="130">
        <v>17.3</v>
      </c>
      <c r="F88" s="129" t="s">
        <v>400</v>
      </c>
      <c r="G88" s="139" t="s">
        <v>600</v>
      </c>
      <c r="H88" s="100" t="s">
        <v>527</v>
      </c>
      <c r="I88" s="101"/>
      <c r="J88" s="98" t="s">
        <v>601</v>
      </c>
    </row>
    <row r="89" spans="1:10" ht="46.8">
      <c r="A89" s="136" t="s">
        <v>224</v>
      </c>
      <c r="B89" s="136" t="s">
        <v>225</v>
      </c>
      <c r="C89" s="130">
        <v>17</v>
      </c>
      <c r="D89" s="128" t="s">
        <v>224</v>
      </c>
      <c r="E89" s="130">
        <v>17.399999999999999</v>
      </c>
      <c r="F89" s="129" t="s">
        <v>402</v>
      </c>
      <c r="G89" s="139" t="s">
        <v>403</v>
      </c>
      <c r="H89" s="100" t="s">
        <v>531</v>
      </c>
      <c r="I89" s="153" t="s">
        <v>592</v>
      </c>
      <c r="J89" s="98"/>
    </row>
    <row r="90" spans="1:10" ht="78">
      <c r="A90" s="136" t="s">
        <v>224</v>
      </c>
      <c r="B90" s="136" t="s">
        <v>225</v>
      </c>
      <c r="C90" s="130">
        <v>17</v>
      </c>
      <c r="D90" s="128" t="s">
        <v>224</v>
      </c>
      <c r="E90" s="130">
        <v>17.5</v>
      </c>
      <c r="F90" s="128" t="s">
        <v>404</v>
      </c>
      <c r="G90" s="139" t="s">
        <v>405</v>
      </c>
      <c r="H90" s="102" t="s">
        <v>524</v>
      </c>
      <c r="I90" s="99" t="s">
        <v>591</v>
      </c>
      <c r="J90" s="98" t="s">
        <v>602</v>
      </c>
    </row>
    <row r="91" spans="1:10" ht="31.2">
      <c r="A91" s="136" t="s">
        <v>224</v>
      </c>
      <c r="B91" s="136" t="s">
        <v>225</v>
      </c>
      <c r="C91" s="130">
        <v>17</v>
      </c>
      <c r="D91" s="128" t="s">
        <v>224</v>
      </c>
      <c r="E91" s="130">
        <v>17.600000000000001</v>
      </c>
      <c r="F91" s="129" t="s">
        <v>406</v>
      </c>
      <c r="G91" s="139" t="s">
        <v>407</v>
      </c>
      <c r="H91" s="100" t="s">
        <v>527</v>
      </c>
      <c r="I91" s="101"/>
      <c r="J91" s="98"/>
    </row>
    <row r="92" spans="1:10" ht="109.2">
      <c r="A92" s="136" t="s">
        <v>224</v>
      </c>
      <c r="B92" s="136" t="s">
        <v>225</v>
      </c>
      <c r="C92" s="130">
        <v>18</v>
      </c>
      <c r="D92" s="128" t="s">
        <v>408</v>
      </c>
      <c r="E92" s="130">
        <v>18.100000000000001</v>
      </c>
      <c r="F92" s="129" t="s">
        <v>409</v>
      </c>
      <c r="G92" s="11" t="s">
        <v>410</v>
      </c>
      <c r="H92" s="100" t="s">
        <v>527</v>
      </c>
      <c r="I92" s="99"/>
      <c r="J92" s="98"/>
    </row>
    <row r="93" spans="1:10" ht="93.6">
      <c r="A93" s="136" t="s">
        <v>224</v>
      </c>
      <c r="B93" s="136" t="s">
        <v>225</v>
      </c>
      <c r="C93" s="130">
        <v>18</v>
      </c>
      <c r="D93" s="128" t="s">
        <v>408</v>
      </c>
      <c r="E93" s="130">
        <v>18.100000000000001</v>
      </c>
      <c r="F93" s="129" t="s">
        <v>412</v>
      </c>
      <c r="G93" s="139" t="s">
        <v>413</v>
      </c>
      <c r="H93" s="100" t="s">
        <v>527</v>
      </c>
      <c r="I93" s="99"/>
      <c r="J93" s="98"/>
    </row>
    <row r="94" spans="1:10" ht="78">
      <c r="A94" s="136" t="s">
        <v>224</v>
      </c>
      <c r="B94" s="136" t="s">
        <v>225</v>
      </c>
      <c r="C94" s="130">
        <v>18</v>
      </c>
      <c r="D94" s="128" t="s">
        <v>408</v>
      </c>
      <c r="E94" s="130">
        <v>18.100000000000001</v>
      </c>
      <c r="F94" s="129" t="s">
        <v>414</v>
      </c>
      <c r="G94" s="11" t="s">
        <v>415</v>
      </c>
      <c r="H94" s="100" t="s">
        <v>527</v>
      </c>
      <c r="I94" s="101"/>
      <c r="J94" s="98"/>
    </row>
    <row r="95" spans="1:10" ht="62.4">
      <c r="A95" s="137" t="s">
        <v>226</v>
      </c>
      <c r="B95" s="137" t="s">
        <v>227</v>
      </c>
      <c r="C95" s="130">
        <v>19</v>
      </c>
      <c r="D95" s="128" t="s">
        <v>416</v>
      </c>
      <c r="E95" s="130">
        <v>19.100000000000001</v>
      </c>
      <c r="F95" s="128" t="s">
        <v>417</v>
      </c>
      <c r="G95" s="139" t="s">
        <v>418</v>
      </c>
      <c r="H95" s="100" t="s">
        <v>531</v>
      </c>
      <c r="I95" s="101" t="s">
        <v>603</v>
      </c>
      <c r="J95" s="98"/>
    </row>
    <row r="96" spans="1:10" ht="109.2">
      <c r="A96" s="137" t="s">
        <v>226</v>
      </c>
      <c r="B96" s="137" t="s">
        <v>227</v>
      </c>
      <c r="C96" s="130">
        <v>19</v>
      </c>
      <c r="D96" s="128" t="s">
        <v>416</v>
      </c>
      <c r="E96" s="130">
        <v>19.2</v>
      </c>
      <c r="F96" s="128" t="s">
        <v>420</v>
      </c>
      <c r="G96" s="139" t="s">
        <v>421</v>
      </c>
      <c r="H96" s="100" t="s">
        <v>531</v>
      </c>
      <c r="I96" s="99" t="s">
        <v>604</v>
      </c>
      <c r="J96" s="98" t="s">
        <v>605</v>
      </c>
    </row>
    <row r="97" spans="1:10" ht="78">
      <c r="A97" s="137" t="s">
        <v>226</v>
      </c>
      <c r="B97" s="137" t="s">
        <v>227</v>
      </c>
      <c r="C97" s="130">
        <v>20</v>
      </c>
      <c r="D97" s="128" t="s">
        <v>422</v>
      </c>
      <c r="E97" s="130">
        <v>19.3</v>
      </c>
      <c r="F97" s="129" t="s">
        <v>423</v>
      </c>
      <c r="G97" s="139" t="s">
        <v>424</v>
      </c>
      <c r="H97" s="100" t="s">
        <v>524</v>
      </c>
      <c r="I97" s="101" t="s">
        <v>603</v>
      </c>
      <c r="J97" s="98" t="s">
        <v>606</v>
      </c>
    </row>
    <row r="98" spans="1:10" ht="62.4">
      <c r="A98" s="137" t="s">
        <v>226</v>
      </c>
      <c r="B98" s="137" t="s">
        <v>227</v>
      </c>
      <c r="C98" s="130">
        <v>20</v>
      </c>
      <c r="D98" s="128" t="s">
        <v>422</v>
      </c>
      <c r="E98" s="130">
        <v>20.100000000000001</v>
      </c>
      <c r="F98" s="129" t="s">
        <v>426</v>
      </c>
      <c r="G98" s="139" t="s">
        <v>427</v>
      </c>
      <c r="H98" s="100" t="s">
        <v>531</v>
      </c>
      <c r="I98" s="99" t="s">
        <v>607</v>
      </c>
      <c r="J98" s="98"/>
    </row>
    <row r="99" spans="1:10" ht="78">
      <c r="A99" s="137" t="s">
        <v>226</v>
      </c>
      <c r="B99" s="137" t="s">
        <v>227</v>
      </c>
      <c r="C99" s="130">
        <v>20</v>
      </c>
      <c r="D99" s="128" t="s">
        <v>422</v>
      </c>
      <c r="E99" s="130">
        <v>20.2</v>
      </c>
      <c r="F99" s="129" t="s">
        <v>428</v>
      </c>
      <c r="G99" s="139" t="s">
        <v>429</v>
      </c>
      <c r="H99" s="100" t="s">
        <v>524</v>
      </c>
      <c r="I99" s="99" t="s">
        <v>603</v>
      </c>
      <c r="J99" s="98" t="s">
        <v>608</v>
      </c>
    </row>
    <row r="100" spans="1:10" ht="78">
      <c r="A100" s="138" t="s">
        <v>228</v>
      </c>
      <c r="B100" s="138" t="s">
        <v>229</v>
      </c>
      <c r="C100" s="130">
        <v>21</v>
      </c>
      <c r="D100" s="128" t="s">
        <v>430</v>
      </c>
      <c r="E100" s="130">
        <v>21.1</v>
      </c>
      <c r="F100" s="128" t="s">
        <v>431</v>
      </c>
      <c r="G100" s="139" t="s">
        <v>432</v>
      </c>
      <c r="H100" s="102" t="s">
        <v>524</v>
      </c>
      <c r="I100" s="101" t="s">
        <v>609</v>
      </c>
      <c r="J100" s="98" t="s">
        <v>610</v>
      </c>
    </row>
    <row r="101" spans="1:10" ht="171.6">
      <c r="A101" s="138" t="s">
        <v>228</v>
      </c>
      <c r="B101" s="138" t="s">
        <v>229</v>
      </c>
      <c r="C101" s="130">
        <v>21</v>
      </c>
      <c r="D101" s="128" t="s">
        <v>430</v>
      </c>
      <c r="E101" s="130">
        <v>21.2</v>
      </c>
      <c r="F101" s="129" t="s">
        <v>434</v>
      </c>
      <c r="G101" s="147" t="s">
        <v>611</v>
      </c>
      <c r="H101" s="100" t="s">
        <v>524</v>
      </c>
      <c r="I101" s="99" t="s">
        <v>612</v>
      </c>
      <c r="J101" s="98" t="s">
        <v>613</v>
      </c>
    </row>
    <row r="102" spans="1:10" ht="31.2">
      <c r="A102" s="138" t="s">
        <v>228</v>
      </c>
      <c r="B102" s="138" t="s">
        <v>229</v>
      </c>
      <c r="C102" s="130">
        <v>21</v>
      </c>
      <c r="D102" s="128" t="s">
        <v>430</v>
      </c>
      <c r="E102" s="130">
        <v>21.3</v>
      </c>
      <c r="F102" s="129" t="s">
        <v>435</v>
      </c>
      <c r="G102" s="139" t="s">
        <v>436</v>
      </c>
      <c r="H102" s="100" t="s">
        <v>527</v>
      </c>
      <c r="I102" s="101"/>
      <c r="J102" s="98" t="s">
        <v>614</v>
      </c>
    </row>
    <row r="103" spans="1:10" ht="133.05000000000001" customHeight="1">
      <c r="A103" s="138" t="s">
        <v>228</v>
      </c>
      <c r="B103" s="138" t="s">
        <v>229</v>
      </c>
      <c r="C103" s="130">
        <v>22</v>
      </c>
      <c r="D103" s="128" t="s">
        <v>437</v>
      </c>
      <c r="E103" s="130">
        <v>22.1</v>
      </c>
      <c r="F103" s="129" t="s">
        <v>438</v>
      </c>
      <c r="G103" s="147" t="s">
        <v>615</v>
      </c>
      <c r="H103" s="100" t="s">
        <v>531</v>
      </c>
      <c r="I103" s="99" t="s">
        <v>558</v>
      </c>
      <c r="J103" s="98"/>
    </row>
    <row r="104" spans="1:10" ht="93.6">
      <c r="A104" s="138" t="s">
        <v>228</v>
      </c>
      <c r="B104" s="138" t="s">
        <v>229</v>
      </c>
      <c r="C104" s="130">
        <v>22</v>
      </c>
      <c r="D104" s="128" t="s">
        <v>437</v>
      </c>
      <c r="E104" s="130">
        <v>22.2</v>
      </c>
      <c r="F104" s="129" t="s">
        <v>441</v>
      </c>
      <c r="G104" s="147" t="s">
        <v>442</v>
      </c>
      <c r="H104" s="100" t="s">
        <v>531</v>
      </c>
      <c r="I104" s="99" t="s">
        <v>616</v>
      </c>
      <c r="J104" s="98"/>
    </row>
    <row r="105" spans="1:10" ht="46.8">
      <c r="A105" s="138" t="s">
        <v>228</v>
      </c>
      <c r="B105" s="138" t="s">
        <v>229</v>
      </c>
      <c r="C105" s="130">
        <v>22</v>
      </c>
      <c r="D105" s="128" t="s">
        <v>437</v>
      </c>
      <c r="E105" s="130">
        <v>22.3</v>
      </c>
      <c r="F105" s="129" t="s">
        <v>443</v>
      </c>
      <c r="G105" s="147" t="s">
        <v>444</v>
      </c>
      <c r="H105" s="100" t="s">
        <v>524</v>
      </c>
      <c r="I105" s="99" t="s">
        <v>617</v>
      </c>
      <c r="J105" s="98" t="s">
        <v>618</v>
      </c>
    </row>
    <row r="106" spans="1:10" ht="31.2">
      <c r="A106" s="138" t="s">
        <v>228</v>
      </c>
      <c r="B106" s="138" t="s">
        <v>229</v>
      </c>
      <c r="C106" s="130">
        <v>23</v>
      </c>
      <c r="D106" s="128" t="s">
        <v>445</v>
      </c>
      <c r="E106" s="130">
        <v>23.1</v>
      </c>
      <c r="F106" s="129" t="s">
        <v>446</v>
      </c>
      <c r="G106" s="141" t="s">
        <v>447</v>
      </c>
      <c r="H106" s="100" t="s">
        <v>527</v>
      </c>
      <c r="I106" s="101"/>
      <c r="J106" s="98"/>
    </row>
    <row r="107" spans="1:10" ht="109.2">
      <c r="A107" s="138" t="s">
        <v>228</v>
      </c>
      <c r="B107" s="138" t="s">
        <v>229</v>
      </c>
      <c r="C107" s="130">
        <v>23</v>
      </c>
      <c r="D107" s="128" t="s">
        <v>445</v>
      </c>
      <c r="E107" s="130">
        <v>23.2</v>
      </c>
      <c r="F107" s="128" t="s">
        <v>449</v>
      </c>
      <c r="G107" s="139" t="s">
        <v>450</v>
      </c>
      <c r="H107" s="100" t="s">
        <v>531</v>
      </c>
      <c r="I107" s="99" t="s">
        <v>619</v>
      </c>
      <c r="J107" s="98"/>
    </row>
    <row r="108" spans="1:10" ht="31.2">
      <c r="A108" s="138" t="s">
        <v>228</v>
      </c>
      <c r="B108" s="138" t="s">
        <v>229</v>
      </c>
      <c r="C108" s="130">
        <v>23</v>
      </c>
      <c r="D108" s="128" t="s">
        <v>445</v>
      </c>
      <c r="E108" s="130">
        <v>23.3</v>
      </c>
      <c r="F108" s="128" t="s">
        <v>451</v>
      </c>
      <c r="G108" s="139" t="s">
        <v>452</v>
      </c>
      <c r="H108" s="102" t="s">
        <v>524</v>
      </c>
      <c r="I108" s="99" t="s">
        <v>591</v>
      </c>
      <c r="J108" s="98" t="s">
        <v>620</v>
      </c>
    </row>
    <row r="109" spans="1:10" ht="78">
      <c r="A109" s="138" t="s">
        <v>228</v>
      </c>
      <c r="B109" s="138" t="s">
        <v>229</v>
      </c>
      <c r="C109" s="130">
        <v>23</v>
      </c>
      <c r="D109" s="128" t="s">
        <v>445</v>
      </c>
      <c r="E109" s="130">
        <v>23.4</v>
      </c>
      <c r="F109" s="129" t="s">
        <v>453</v>
      </c>
      <c r="G109" s="139" t="s">
        <v>454</v>
      </c>
      <c r="H109" s="100" t="s">
        <v>524</v>
      </c>
      <c r="I109" s="99" t="s">
        <v>621</v>
      </c>
      <c r="J109" s="98" t="s">
        <v>622</v>
      </c>
    </row>
    <row r="110" spans="1:10" ht="31.2">
      <c r="A110" s="138" t="s">
        <v>228</v>
      </c>
      <c r="B110" s="138" t="s">
        <v>229</v>
      </c>
      <c r="C110" s="130">
        <v>23</v>
      </c>
      <c r="D110" s="128" t="s">
        <v>445</v>
      </c>
      <c r="E110" s="130">
        <v>23.5</v>
      </c>
      <c r="F110" s="129" t="s">
        <v>455</v>
      </c>
      <c r="G110" s="139" t="s">
        <v>456</v>
      </c>
      <c r="H110" s="100" t="s">
        <v>531</v>
      </c>
      <c r="I110" s="99" t="s">
        <v>623</v>
      </c>
      <c r="J110" s="98"/>
    </row>
    <row r="111" spans="1:10" ht="46.8">
      <c r="A111" s="138" t="s">
        <v>228</v>
      </c>
      <c r="B111" s="138" t="s">
        <v>229</v>
      </c>
      <c r="C111" s="130">
        <v>24</v>
      </c>
      <c r="D111" s="128" t="s">
        <v>457</v>
      </c>
      <c r="E111" s="130">
        <v>24.1</v>
      </c>
      <c r="F111" s="129" t="s">
        <v>458</v>
      </c>
      <c r="G111" s="139" t="s">
        <v>459</v>
      </c>
      <c r="H111" s="100" t="s">
        <v>524</v>
      </c>
      <c r="I111" s="99" t="s">
        <v>624</v>
      </c>
      <c r="J111" s="98" t="s">
        <v>625</v>
      </c>
    </row>
    <row r="112" spans="1:10" ht="93.6">
      <c r="A112" s="138" t="s">
        <v>228</v>
      </c>
      <c r="B112" s="138" t="s">
        <v>229</v>
      </c>
      <c r="C112" s="130">
        <v>24</v>
      </c>
      <c r="D112" s="128" t="s">
        <v>457</v>
      </c>
      <c r="E112" s="130">
        <v>24.2</v>
      </c>
      <c r="F112" s="129" t="s">
        <v>461</v>
      </c>
      <c r="G112" s="147" t="s">
        <v>462</v>
      </c>
      <c r="H112" s="100" t="s">
        <v>524</v>
      </c>
      <c r="I112" s="99" t="s">
        <v>624</v>
      </c>
      <c r="J112" s="98" t="s">
        <v>626</v>
      </c>
    </row>
    <row r="113" spans="1:10" ht="46.8">
      <c r="A113" s="138" t="s">
        <v>228</v>
      </c>
      <c r="B113" s="138" t="s">
        <v>229</v>
      </c>
      <c r="C113" s="130">
        <v>25</v>
      </c>
      <c r="D113" s="128" t="s">
        <v>463</v>
      </c>
      <c r="E113" s="130">
        <v>25.1</v>
      </c>
      <c r="F113" s="129" t="s">
        <v>464</v>
      </c>
      <c r="G113" s="147" t="s">
        <v>465</v>
      </c>
      <c r="H113" s="100" t="s">
        <v>531</v>
      </c>
      <c r="I113" s="99" t="s">
        <v>627</v>
      </c>
      <c r="J113" s="98"/>
    </row>
    <row r="114" spans="1:10" ht="46.8">
      <c r="A114" s="138" t="s">
        <v>228</v>
      </c>
      <c r="B114" s="138" t="s">
        <v>229</v>
      </c>
      <c r="C114" s="130">
        <v>25</v>
      </c>
      <c r="D114" s="128" t="s">
        <v>463</v>
      </c>
      <c r="E114" s="130">
        <v>25.1</v>
      </c>
      <c r="F114" s="129" t="s">
        <v>467</v>
      </c>
      <c r="G114" s="139" t="s">
        <v>468</v>
      </c>
      <c r="H114" s="100" t="s">
        <v>524</v>
      </c>
      <c r="I114" s="99" t="s">
        <v>628</v>
      </c>
      <c r="J114" s="98" t="s">
        <v>629</v>
      </c>
    </row>
    <row r="115" spans="1:10" ht="62.4">
      <c r="A115" s="138" t="s">
        <v>228</v>
      </c>
      <c r="B115" s="138" t="s">
        <v>229</v>
      </c>
      <c r="C115" s="130">
        <v>25</v>
      </c>
      <c r="D115" s="128" t="s">
        <v>463</v>
      </c>
      <c r="E115" s="130">
        <v>25.1</v>
      </c>
      <c r="F115" s="129" t="s">
        <v>469</v>
      </c>
      <c r="G115" s="139" t="s">
        <v>470</v>
      </c>
      <c r="H115" s="100" t="s">
        <v>524</v>
      </c>
      <c r="I115" s="99" t="s">
        <v>630</v>
      </c>
      <c r="J115" s="98" t="s">
        <v>631</v>
      </c>
    </row>
    <row r="116" spans="1:10" ht="31.2">
      <c r="A116" s="138" t="s">
        <v>228</v>
      </c>
      <c r="B116" s="138" t="s">
        <v>229</v>
      </c>
      <c r="C116" s="130">
        <v>25</v>
      </c>
      <c r="D116" s="128" t="s">
        <v>463</v>
      </c>
      <c r="E116" s="130">
        <v>25.1</v>
      </c>
      <c r="F116" s="129" t="s">
        <v>471</v>
      </c>
      <c r="G116" s="139" t="s">
        <v>472</v>
      </c>
      <c r="H116" s="100" t="s">
        <v>531</v>
      </c>
      <c r="I116" s="99" t="s">
        <v>627</v>
      </c>
      <c r="J116" s="98"/>
    </row>
    <row r="117" spans="1:10" ht="124.8">
      <c r="A117" s="138" t="s">
        <v>228</v>
      </c>
      <c r="B117" s="138" t="s">
        <v>229</v>
      </c>
      <c r="C117" s="130">
        <v>26</v>
      </c>
      <c r="D117" s="128" t="s">
        <v>473</v>
      </c>
      <c r="E117" s="130">
        <v>26.1</v>
      </c>
      <c r="F117" s="129" t="s">
        <v>473</v>
      </c>
      <c r="G117" s="139" t="s">
        <v>474</v>
      </c>
      <c r="H117" s="100" t="s">
        <v>531</v>
      </c>
      <c r="I117" s="99" t="s">
        <v>632</v>
      </c>
      <c r="J117" s="98"/>
    </row>
    <row r="118" spans="1:10" ht="93.6">
      <c r="A118" s="138" t="s">
        <v>228</v>
      </c>
      <c r="B118" s="138" t="s">
        <v>229</v>
      </c>
      <c r="C118" s="130">
        <v>27</v>
      </c>
      <c r="D118" s="128" t="s">
        <v>476</v>
      </c>
      <c r="E118" s="130">
        <v>27.1</v>
      </c>
      <c r="F118" s="129" t="s">
        <v>477</v>
      </c>
      <c r="G118" s="139" t="s">
        <v>478</v>
      </c>
      <c r="H118" s="100" t="s">
        <v>531</v>
      </c>
      <c r="I118" s="99" t="s">
        <v>633</v>
      </c>
      <c r="J118" s="98"/>
    </row>
    <row r="119" spans="1:10" ht="93.6">
      <c r="A119" s="138" t="s">
        <v>228</v>
      </c>
      <c r="B119" s="138" t="s">
        <v>229</v>
      </c>
      <c r="C119" s="130">
        <v>27</v>
      </c>
      <c r="D119" s="128" t="s">
        <v>476</v>
      </c>
      <c r="E119" s="130">
        <v>27.2</v>
      </c>
      <c r="F119" s="129" t="s">
        <v>480</v>
      </c>
      <c r="G119" s="139" t="s">
        <v>481</v>
      </c>
      <c r="H119" s="100" t="s">
        <v>524</v>
      </c>
      <c r="I119" s="99" t="s">
        <v>634</v>
      </c>
      <c r="J119" s="98" t="s">
        <v>635</v>
      </c>
    </row>
    <row r="120" spans="1:10" ht="46.8">
      <c r="A120" s="138" t="s">
        <v>228</v>
      </c>
      <c r="B120" s="138" t="s">
        <v>229</v>
      </c>
      <c r="C120" s="130">
        <v>28</v>
      </c>
      <c r="D120" s="128" t="s">
        <v>482</v>
      </c>
      <c r="E120" s="130">
        <v>28.1</v>
      </c>
      <c r="F120" s="129" t="s">
        <v>483</v>
      </c>
      <c r="G120" s="139" t="s">
        <v>484</v>
      </c>
      <c r="H120" s="100" t="s">
        <v>531</v>
      </c>
      <c r="I120" s="99" t="s">
        <v>636</v>
      </c>
      <c r="J120" s="98"/>
    </row>
    <row r="121" spans="1:10" ht="124.8">
      <c r="A121" s="138" t="s">
        <v>228</v>
      </c>
      <c r="B121" s="138" t="s">
        <v>229</v>
      </c>
      <c r="C121" s="130">
        <v>28</v>
      </c>
      <c r="D121" s="128" t="s">
        <v>482</v>
      </c>
      <c r="E121" s="130">
        <v>28.2</v>
      </c>
      <c r="F121" s="129" t="s">
        <v>486</v>
      </c>
      <c r="G121" s="139" t="s">
        <v>487</v>
      </c>
      <c r="H121" s="100" t="s">
        <v>524</v>
      </c>
      <c r="I121" s="99" t="s">
        <v>637</v>
      </c>
      <c r="J121" s="98" t="s">
        <v>638</v>
      </c>
    </row>
    <row r="122" spans="1:10" ht="109.2">
      <c r="A122" s="138" t="s">
        <v>228</v>
      </c>
      <c r="B122" s="138" t="s">
        <v>229</v>
      </c>
      <c r="C122" s="130">
        <v>28</v>
      </c>
      <c r="D122" s="128" t="s">
        <v>482</v>
      </c>
      <c r="E122" s="130">
        <v>28.3</v>
      </c>
      <c r="F122" s="129" t="s">
        <v>488</v>
      </c>
      <c r="G122" s="139" t="s">
        <v>489</v>
      </c>
      <c r="H122" s="100" t="s">
        <v>531</v>
      </c>
      <c r="I122" s="99" t="s">
        <v>637</v>
      </c>
      <c r="J122" s="98"/>
    </row>
  </sheetData>
  <conditionalFormatting sqref="H28:H122">
    <cfRule type="cellIs" dxfId="5" priority="1" operator="equal">
      <formula>"Yes"</formula>
    </cfRule>
    <cfRule type="cellIs" dxfId="4" priority="2" operator="equal">
      <formula>"Partly"</formula>
    </cfRule>
    <cfRule type="cellIs" dxfId="3" priority="3" operator="equal">
      <formula>"No"</formula>
    </cfRule>
  </conditionalFormatting>
  <dataValidations count="1">
    <dataValidation type="list" allowBlank="1" showInputMessage="1" showErrorMessage="1" sqref="H28:H122" xr:uid="{15C3B1D9-BC3D-F14E-88EB-6E232E768D52}">
      <formula1>"Yes,Partly,No"</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B602-B07B-8745-984B-4089391374CE}">
  <sheetPr codeName="Sheet8">
    <tabColor rgb="FF28368D"/>
  </sheetPr>
  <dimension ref="A1:F88"/>
  <sheetViews>
    <sheetView showGridLines="0" showRowColHeaders="0" topLeftCell="A41" zoomScale="70" zoomScaleNormal="70" workbookViewId="0">
      <selection activeCell="E5" sqref="E5"/>
    </sheetView>
  </sheetViews>
  <sheetFormatPr defaultColWidth="0" defaultRowHeight="15.6" zeroHeight="1"/>
  <cols>
    <col min="1" max="2" width="21.796875" style="70" customWidth="1"/>
    <col min="3" max="3" width="36" style="77" customWidth="1"/>
    <col min="4" max="4" width="21.796875" style="70" customWidth="1"/>
    <col min="5" max="5" width="53.5" style="77" customWidth="1"/>
    <col min="6" max="6" width="178.296875" style="17" customWidth="1"/>
    <col min="7" max="16384" width="11" style="70" hidden="1"/>
  </cols>
  <sheetData>
    <row r="1" spans="1:6" ht="77.25" customHeight="1">
      <c r="A1" s="180" t="s">
        <v>639</v>
      </c>
      <c r="B1" s="180"/>
      <c r="C1" s="180"/>
      <c r="D1" s="180"/>
      <c r="E1" s="180"/>
      <c r="F1" s="180"/>
    </row>
    <row r="2" spans="1:6" ht="21">
      <c r="A2" s="69" t="s">
        <v>640</v>
      </c>
      <c r="B2" s="69" t="s">
        <v>641</v>
      </c>
      <c r="C2" s="69" t="s">
        <v>0</v>
      </c>
      <c r="D2" s="69" t="s">
        <v>642</v>
      </c>
      <c r="E2" s="69" t="s">
        <v>643</v>
      </c>
      <c r="F2" s="79" t="s">
        <v>644</v>
      </c>
    </row>
    <row r="3" spans="1:6" ht="109.2">
      <c r="A3" s="71" t="s">
        <v>6</v>
      </c>
      <c r="B3" s="72">
        <v>1</v>
      </c>
      <c r="C3" s="75" t="s">
        <v>645</v>
      </c>
      <c r="D3" s="72" t="s">
        <v>7</v>
      </c>
      <c r="E3" s="75" t="s">
        <v>8</v>
      </c>
      <c r="F3" s="24" t="s">
        <v>646</v>
      </c>
    </row>
    <row r="4" spans="1:6" ht="124.8">
      <c r="A4" s="71" t="s">
        <v>6</v>
      </c>
      <c r="B4" s="72">
        <v>1</v>
      </c>
      <c r="C4" s="75" t="s">
        <v>645</v>
      </c>
      <c r="D4" s="72" t="s">
        <v>10</v>
      </c>
      <c r="E4" s="75" t="s">
        <v>11</v>
      </c>
      <c r="F4" s="24" t="s">
        <v>647</v>
      </c>
    </row>
    <row r="5" spans="1:6" ht="197.25" customHeight="1">
      <c r="A5" s="71" t="s">
        <v>6</v>
      </c>
      <c r="B5" s="72">
        <v>2</v>
      </c>
      <c r="C5" s="75" t="s">
        <v>648</v>
      </c>
      <c r="D5" s="72" t="s">
        <v>13</v>
      </c>
      <c r="E5" s="75" t="s">
        <v>14</v>
      </c>
      <c r="F5" s="24" t="s">
        <v>649</v>
      </c>
    </row>
    <row r="6" spans="1:6" ht="93.6">
      <c r="A6" s="71" t="s">
        <v>6</v>
      </c>
      <c r="B6" s="72">
        <v>2</v>
      </c>
      <c r="C6" s="75" t="s">
        <v>648</v>
      </c>
      <c r="D6" s="72" t="s">
        <v>16</v>
      </c>
      <c r="E6" s="75" t="s">
        <v>17</v>
      </c>
      <c r="F6" s="24" t="s">
        <v>650</v>
      </c>
    </row>
    <row r="7" spans="1:6" ht="140.4">
      <c r="A7" s="71" t="s">
        <v>6</v>
      </c>
      <c r="B7" s="72">
        <v>3</v>
      </c>
      <c r="C7" s="75" t="s">
        <v>651</v>
      </c>
      <c r="D7" s="72" t="s">
        <v>19</v>
      </c>
      <c r="E7" s="75" t="s">
        <v>20</v>
      </c>
      <c r="F7" s="24" t="s">
        <v>652</v>
      </c>
    </row>
    <row r="8" spans="1:6" ht="156">
      <c r="A8" s="71" t="s">
        <v>6</v>
      </c>
      <c r="B8" s="72">
        <v>3</v>
      </c>
      <c r="C8" s="75" t="s">
        <v>651</v>
      </c>
      <c r="D8" s="72" t="s">
        <v>22</v>
      </c>
      <c r="E8" s="75" t="s">
        <v>23</v>
      </c>
      <c r="F8" s="24" t="s">
        <v>653</v>
      </c>
    </row>
    <row r="9" spans="1:6" ht="296.39999999999998">
      <c r="A9" s="71" t="s">
        <v>6</v>
      </c>
      <c r="B9" s="72">
        <v>4</v>
      </c>
      <c r="C9" s="75" t="s">
        <v>654</v>
      </c>
      <c r="D9" s="72" t="s">
        <v>26</v>
      </c>
      <c r="E9" s="75" t="s">
        <v>27</v>
      </c>
      <c r="F9" s="24" t="s">
        <v>655</v>
      </c>
    </row>
    <row r="10" spans="1:6" ht="171.6">
      <c r="A10" s="71" t="s">
        <v>6</v>
      </c>
      <c r="B10" s="72">
        <v>4</v>
      </c>
      <c r="C10" s="75" t="s">
        <v>654</v>
      </c>
      <c r="D10" s="72" t="s">
        <v>29</v>
      </c>
      <c r="E10" s="75" t="s">
        <v>30</v>
      </c>
      <c r="F10" s="24" t="s">
        <v>656</v>
      </c>
    </row>
    <row r="11" spans="1:6" ht="171.6">
      <c r="A11" s="71" t="s">
        <v>6</v>
      </c>
      <c r="B11" s="72">
        <v>4</v>
      </c>
      <c r="C11" s="75" t="s">
        <v>654</v>
      </c>
      <c r="D11" s="72" t="s">
        <v>32</v>
      </c>
      <c r="E11" s="75" t="s">
        <v>33</v>
      </c>
      <c r="F11" s="24" t="s">
        <v>657</v>
      </c>
    </row>
    <row r="12" spans="1:6">
      <c r="A12" s="73"/>
      <c r="B12" s="74"/>
      <c r="C12" s="76"/>
      <c r="D12" s="74"/>
      <c r="E12" s="76"/>
      <c r="F12" s="80"/>
    </row>
    <row r="13" spans="1:6" ht="93.6">
      <c r="A13" s="71" t="s">
        <v>35</v>
      </c>
      <c r="B13" s="72">
        <v>5</v>
      </c>
      <c r="C13" s="75" t="s">
        <v>658</v>
      </c>
      <c r="D13" s="72" t="s">
        <v>36</v>
      </c>
      <c r="E13" s="75" t="s">
        <v>37</v>
      </c>
      <c r="F13" s="24" t="s">
        <v>659</v>
      </c>
    </row>
    <row r="14" spans="1:6" ht="140.4">
      <c r="A14" s="71" t="s">
        <v>35</v>
      </c>
      <c r="B14" s="72">
        <v>5</v>
      </c>
      <c r="C14" s="75" t="s">
        <v>658</v>
      </c>
      <c r="D14" s="72" t="s">
        <v>39</v>
      </c>
      <c r="E14" s="75" t="s">
        <v>40</v>
      </c>
      <c r="F14" s="24" t="s">
        <v>660</v>
      </c>
    </row>
    <row r="15" spans="1:6" ht="124.8">
      <c r="A15" s="71" t="s">
        <v>35</v>
      </c>
      <c r="B15" s="72">
        <v>6</v>
      </c>
      <c r="C15" s="75" t="s">
        <v>43</v>
      </c>
      <c r="D15" s="72" t="s">
        <v>42</v>
      </c>
      <c r="E15" s="75" t="s">
        <v>43</v>
      </c>
      <c r="F15" s="24" t="s">
        <v>661</v>
      </c>
    </row>
    <row r="16" spans="1:6" ht="187.2">
      <c r="A16" s="71" t="s">
        <v>35</v>
      </c>
      <c r="B16" s="72">
        <v>7</v>
      </c>
      <c r="C16" s="75" t="s">
        <v>662</v>
      </c>
      <c r="D16" s="72" t="s">
        <v>45</v>
      </c>
      <c r="E16" s="75" t="s">
        <v>46</v>
      </c>
      <c r="F16" s="24" t="s">
        <v>663</v>
      </c>
    </row>
    <row r="17" spans="1:6">
      <c r="A17" s="73"/>
      <c r="B17" s="74"/>
      <c r="C17" s="76"/>
      <c r="D17" s="74"/>
      <c r="E17" s="76"/>
      <c r="F17" s="80"/>
    </row>
    <row r="18" spans="1:6" ht="46.8">
      <c r="A18" s="71" t="s">
        <v>48</v>
      </c>
      <c r="B18" s="72">
        <v>8</v>
      </c>
      <c r="C18" s="75" t="s">
        <v>664</v>
      </c>
      <c r="D18" s="72" t="s">
        <v>49</v>
      </c>
      <c r="E18" s="75" t="s">
        <v>50</v>
      </c>
      <c r="F18" s="24" t="s">
        <v>665</v>
      </c>
    </row>
    <row r="19" spans="1:6" ht="124.8">
      <c r="A19" s="71" t="s">
        <v>48</v>
      </c>
      <c r="B19" s="72">
        <v>8</v>
      </c>
      <c r="C19" s="75" t="s">
        <v>664</v>
      </c>
      <c r="D19" s="72" t="s">
        <v>52</v>
      </c>
      <c r="E19" s="75" t="s">
        <v>53</v>
      </c>
      <c r="F19" s="24" t="s">
        <v>666</v>
      </c>
    </row>
    <row r="20" spans="1:6" ht="62.4">
      <c r="A20" s="71" t="s">
        <v>48</v>
      </c>
      <c r="B20" s="72">
        <v>8</v>
      </c>
      <c r="C20" s="75" t="s">
        <v>664</v>
      </c>
      <c r="D20" s="72" t="s">
        <v>55</v>
      </c>
      <c r="E20" s="75" t="s">
        <v>56</v>
      </c>
      <c r="F20" s="24" t="s">
        <v>667</v>
      </c>
    </row>
    <row r="21" spans="1:6" ht="62.4">
      <c r="A21" s="71" t="s">
        <v>48</v>
      </c>
      <c r="B21" s="72">
        <v>8</v>
      </c>
      <c r="C21" s="75" t="s">
        <v>664</v>
      </c>
      <c r="D21" s="72" t="s">
        <v>58</v>
      </c>
      <c r="E21" s="75" t="s">
        <v>59</v>
      </c>
      <c r="F21" s="81" t="s">
        <v>668</v>
      </c>
    </row>
    <row r="22" spans="1:6" ht="62.4">
      <c r="A22" s="71" t="s">
        <v>48</v>
      </c>
      <c r="B22" s="72">
        <v>8</v>
      </c>
      <c r="C22" s="75" t="s">
        <v>664</v>
      </c>
      <c r="D22" s="72" t="s">
        <v>61</v>
      </c>
      <c r="E22" s="75" t="s">
        <v>62</v>
      </c>
      <c r="F22" s="24" t="s">
        <v>669</v>
      </c>
    </row>
    <row r="23" spans="1:6" ht="62.4">
      <c r="A23" s="71" t="s">
        <v>48</v>
      </c>
      <c r="B23" s="72">
        <v>9</v>
      </c>
      <c r="C23" s="75" t="s">
        <v>670</v>
      </c>
      <c r="D23" s="72" t="s">
        <v>64</v>
      </c>
      <c r="E23" s="75" t="s">
        <v>65</v>
      </c>
      <c r="F23" s="24" t="s">
        <v>671</v>
      </c>
    </row>
    <row r="24" spans="1:6" ht="31.2">
      <c r="A24" s="71" t="s">
        <v>48</v>
      </c>
      <c r="B24" s="72">
        <v>9</v>
      </c>
      <c r="C24" s="75" t="s">
        <v>670</v>
      </c>
      <c r="D24" s="72" t="s">
        <v>67</v>
      </c>
      <c r="E24" s="75" t="s">
        <v>68</v>
      </c>
      <c r="F24" s="24" t="s">
        <v>672</v>
      </c>
    </row>
    <row r="25" spans="1:6" ht="156">
      <c r="A25" s="71" t="s">
        <v>48</v>
      </c>
      <c r="B25" s="72">
        <v>9</v>
      </c>
      <c r="C25" s="75" t="s">
        <v>670</v>
      </c>
      <c r="D25" s="72" t="s">
        <v>70</v>
      </c>
      <c r="E25" s="75" t="s">
        <v>71</v>
      </c>
      <c r="F25" s="24" t="s">
        <v>673</v>
      </c>
    </row>
    <row r="26" spans="1:6">
      <c r="A26" s="73"/>
      <c r="B26" s="74"/>
      <c r="C26" s="76"/>
      <c r="D26" s="74"/>
      <c r="E26" s="76"/>
      <c r="F26" s="80"/>
    </row>
    <row r="27" spans="1:6" ht="187.2">
      <c r="A27" s="71" t="s">
        <v>73</v>
      </c>
      <c r="B27" s="72">
        <v>10</v>
      </c>
      <c r="C27" s="75" t="s">
        <v>302</v>
      </c>
      <c r="D27" s="72" t="s">
        <v>74</v>
      </c>
      <c r="E27" s="75" t="s">
        <v>75</v>
      </c>
      <c r="F27" s="24" t="s">
        <v>674</v>
      </c>
    </row>
    <row r="28" spans="1:6" ht="62.4">
      <c r="A28" s="71" t="s">
        <v>73</v>
      </c>
      <c r="B28" s="72">
        <v>10</v>
      </c>
      <c r="C28" s="75" t="s">
        <v>302</v>
      </c>
      <c r="D28" s="72" t="s">
        <v>77</v>
      </c>
      <c r="E28" s="75" t="s">
        <v>78</v>
      </c>
      <c r="F28" s="24" t="s">
        <v>675</v>
      </c>
    </row>
    <row r="29" spans="1:6" ht="78">
      <c r="A29" s="71" t="s">
        <v>73</v>
      </c>
      <c r="B29" s="72">
        <v>10</v>
      </c>
      <c r="C29" s="75" t="s">
        <v>302</v>
      </c>
      <c r="D29" s="72" t="s">
        <v>80</v>
      </c>
      <c r="E29" s="75" t="s">
        <v>81</v>
      </c>
      <c r="F29" s="24" t="s">
        <v>676</v>
      </c>
    </row>
    <row r="30" spans="1:6" ht="109.2">
      <c r="A30" s="71" t="s">
        <v>73</v>
      </c>
      <c r="B30" s="72">
        <v>10</v>
      </c>
      <c r="C30" s="75" t="s">
        <v>302</v>
      </c>
      <c r="D30" s="72" t="s">
        <v>83</v>
      </c>
      <c r="E30" s="75" t="s">
        <v>84</v>
      </c>
      <c r="F30" s="24" t="s">
        <v>677</v>
      </c>
    </row>
    <row r="31" spans="1:6" ht="109.2">
      <c r="A31" s="71" t="s">
        <v>73</v>
      </c>
      <c r="B31" s="72">
        <v>10</v>
      </c>
      <c r="C31" s="75" t="s">
        <v>302</v>
      </c>
      <c r="D31" s="72" t="s">
        <v>86</v>
      </c>
      <c r="E31" s="75" t="s">
        <v>87</v>
      </c>
      <c r="F31" s="24" t="s">
        <v>678</v>
      </c>
    </row>
    <row r="32" spans="1:6" ht="140.4">
      <c r="A32" s="71" t="s">
        <v>73</v>
      </c>
      <c r="B32" s="72">
        <v>11</v>
      </c>
      <c r="C32" s="75" t="s">
        <v>218</v>
      </c>
      <c r="D32" s="72" t="s">
        <v>89</v>
      </c>
      <c r="E32" s="75" t="s">
        <v>679</v>
      </c>
      <c r="F32" s="24" t="s">
        <v>680</v>
      </c>
    </row>
    <row r="33" spans="1:6" ht="124.8">
      <c r="A33" s="71" t="s">
        <v>73</v>
      </c>
      <c r="B33" s="72">
        <v>11</v>
      </c>
      <c r="C33" s="75" t="s">
        <v>218</v>
      </c>
      <c r="D33" s="72" t="s">
        <v>92</v>
      </c>
      <c r="E33" s="75" t="s">
        <v>93</v>
      </c>
      <c r="F33" s="24" t="s">
        <v>681</v>
      </c>
    </row>
    <row r="34" spans="1:6" ht="46.8">
      <c r="A34" s="71" t="s">
        <v>73</v>
      </c>
      <c r="B34" s="72">
        <v>11</v>
      </c>
      <c r="C34" s="75" t="s">
        <v>218</v>
      </c>
      <c r="D34" s="72" t="s">
        <v>95</v>
      </c>
      <c r="E34" s="75" t="s">
        <v>96</v>
      </c>
      <c r="F34" s="24" t="s">
        <v>682</v>
      </c>
    </row>
    <row r="35" spans="1:6" ht="140.4">
      <c r="A35" s="71" t="s">
        <v>73</v>
      </c>
      <c r="B35" s="72">
        <v>11</v>
      </c>
      <c r="C35" s="75" t="s">
        <v>218</v>
      </c>
      <c r="D35" s="72" t="s">
        <v>98</v>
      </c>
      <c r="E35" s="75" t="s">
        <v>99</v>
      </c>
      <c r="F35" s="24" t="s">
        <v>683</v>
      </c>
    </row>
    <row r="36" spans="1:6" ht="62.4">
      <c r="A36" s="71" t="s">
        <v>73</v>
      </c>
      <c r="B36" s="72">
        <v>12</v>
      </c>
      <c r="C36" s="75" t="s">
        <v>684</v>
      </c>
      <c r="D36" s="72" t="s">
        <v>101</v>
      </c>
      <c r="E36" s="75" t="s">
        <v>102</v>
      </c>
      <c r="F36" s="24" t="s">
        <v>685</v>
      </c>
    </row>
    <row r="37" spans="1:6" ht="46.8">
      <c r="A37" s="71" t="s">
        <v>73</v>
      </c>
      <c r="B37" s="72">
        <v>12</v>
      </c>
      <c r="C37" s="75" t="s">
        <v>684</v>
      </c>
      <c r="D37" s="72" t="s">
        <v>104</v>
      </c>
      <c r="E37" s="75" t="s">
        <v>105</v>
      </c>
      <c r="F37" s="24" t="s">
        <v>686</v>
      </c>
    </row>
    <row r="38" spans="1:6" ht="78">
      <c r="A38" s="71" t="s">
        <v>73</v>
      </c>
      <c r="B38" s="72">
        <v>12</v>
      </c>
      <c r="C38" s="75" t="s">
        <v>684</v>
      </c>
      <c r="D38" s="72" t="s">
        <v>107</v>
      </c>
      <c r="E38" s="75" t="s">
        <v>108</v>
      </c>
      <c r="F38" s="24" t="s">
        <v>687</v>
      </c>
    </row>
    <row r="39" spans="1:6" ht="62.4">
      <c r="A39" s="71" t="s">
        <v>73</v>
      </c>
      <c r="B39" s="72">
        <v>13</v>
      </c>
      <c r="C39" s="75" t="s">
        <v>688</v>
      </c>
      <c r="D39" s="72" t="s">
        <v>110</v>
      </c>
      <c r="E39" s="75" t="s">
        <v>111</v>
      </c>
      <c r="F39" s="24" t="s">
        <v>689</v>
      </c>
    </row>
    <row r="40" spans="1:6" ht="46.8">
      <c r="A40" s="71" t="s">
        <v>73</v>
      </c>
      <c r="B40" s="72">
        <v>13</v>
      </c>
      <c r="C40" s="75" t="s">
        <v>688</v>
      </c>
      <c r="D40" s="72" t="s">
        <v>113</v>
      </c>
      <c r="E40" s="75" t="s">
        <v>114</v>
      </c>
      <c r="F40" s="24" t="s">
        <v>690</v>
      </c>
    </row>
    <row r="41" spans="1:6" ht="249.6">
      <c r="A41" s="71" t="s">
        <v>73</v>
      </c>
      <c r="B41" s="72">
        <v>14</v>
      </c>
      <c r="C41" s="75" t="s">
        <v>691</v>
      </c>
      <c r="D41" s="72" t="s">
        <v>117</v>
      </c>
      <c r="E41" s="75" t="s">
        <v>118</v>
      </c>
      <c r="F41" s="24" t="s">
        <v>692</v>
      </c>
    </row>
    <row r="42" spans="1:6" ht="327.60000000000002">
      <c r="A42" s="71" t="s">
        <v>73</v>
      </c>
      <c r="B42" s="72">
        <v>14</v>
      </c>
      <c r="C42" s="75" t="s">
        <v>691</v>
      </c>
      <c r="D42" s="72" t="s">
        <v>120</v>
      </c>
      <c r="E42" s="75" t="s">
        <v>121</v>
      </c>
      <c r="F42" s="24" t="s">
        <v>693</v>
      </c>
    </row>
    <row r="43" spans="1:6" ht="265.2">
      <c r="A43" s="71" t="s">
        <v>73</v>
      </c>
      <c r="B43" s="72">
        <v>15</v>
      </c>
      <c r="C43" s="75" t="s">
        <v>220</v>
      </c>
      <c r="D43" s="72" t="s">
        <v>123</v>
      </c>
      <c r="E43" s="75" t="s">
        <v>124</v>
      </c>
      <c r="F43" s="24" t="s">
        <v>694</v>
      </c>
    </row>
    <row r="44" spans="1:6" ht="265.2">
      <c r="A44" s="71" t="s">
        <v>73</v>
      </c>
      <c r="B44" s="72">
        <v>15</v>
      </c>
      <c r="C44" s="75" t="s">
        <v>220</v>
      </c>
      <c r="D44" s="72" t="s">
        <v>126</v>
      </c>
      <c r="E44" s="75" t="s">
        <v>127</v>
      </c>
      <c r="F44" s="24" t="s">
        <v>695</v>
      </c>
    </row>
    <row r="45" spans="1:6" ht="234">
      <c r="A45" s="71" t="s">
        <v>73</v>
      </c>
      <c r="B45" s="72">
        <v>16</v>
      </c>
      <c r="C45" s="75" t="s">
        <v>696</v>
      </c>
      <c r="D45" s="72" t="s">
        <v>129</v>
      </c>
      <c r="E45" s="75" t="s">
        <v>130</v>
      </c>
      <c r="F45" s="24" t="s">
        <v>697</v>
      </c>
    </row>
    <row r="46" spans="1:6" ht="93.6">
      <c r="A46" s="71" t="s">
        <v>73</v>
      </c>
      <c r="B46" s="72">
        <v>16</v>
      </c>
      <c r="C46" s="75" t="s">
        <v>696</v>
      </c>
      <c r="D46" s="72" t="s">
        <v>132</v>
      </c>
      <c r="E46" s="75" t="s">
        <v>133</v>
      </c>
      <c r="F46" s="24" t="s">
        <v>698</v>
      </c>
    </row>
    <row r="47" spans="1:6" ht="367.2">
      <c r="A47" s="71" t="s">
        <v>73</v>
      </c>
      <c r="B47" s="72">
        <v>16</v>
      </c>
      <c r="C47" s="75" t="s">
        <v>696</v>
      </c>
      <c r="D47" s="72" t="s">
        <v>135</v>
      </c>
      <c r="E47" s="75" t="s">
        <v>136</v>
      </c>
      <c r="F47" s="82" t="s">
        <v>699</v>
      </c>
    </row>
    <row r="48" spans="1:6" ht="46.8">
      <c r="A48" s="71" t="s">
        <v>73</v>
      </c>
      <c r="B48" s="72">
        <v>16</v>
      </c>
      <c r="C48" s="75" t="s">
        <v>696</v>
      </c>
      <c r="D48" s="72" t="s">
        <v>138</v>
      </c>
      <c r="E48" s="75" t="s">
        <v>139</v>
      </c>
      <c r="F48" s="24" t="s">
        <v>700</v>
      </c>
    </row>
    <row r="49" spans="1:6" ht="31.2">
      <c r="A49" s="71" t="s">
        <v>73</v>
      </c>
      <c r="B49" s="72">
        <v>16</v>
      </c>
      <c r="C49" s="75" t="s">
        <v>696</v>
      </c>
      <c r="D49" s="72" t="s">
        <v>141</v>
      </c>
      <c r="E49" s="75" t="s">
        <v>142</v>
      </c>
      <c r="F49" s="24" t="s">
        <v>701</v>
      </c>
    </row>
    <row r="50" spans="1:6" ht="156">
      <c r="A50" s="71" t="s">
        <v>73</v>
      </c>
      <c r="B50" s="72">
        <v>17</v>
      </c>
      <c r="C50" s="75" t="s">
        <v>148</v>
      </c>
      <c r="D50" s="72" t="s">
        <v>144</v>
      </c>
      <c r="E50" s="75" t="s">
        <v>145</v>
      </c>
      <c r="F50" s="24" t="s">
        <v>702</v>
      </c>
    </row>
    <row r="51" spans="1:6" ht="109.2">
      <c r="A51" s="71" t="s">
        <v>73</v>
      </c>
      <c r="B51" s="72">
        <v>17</v>
      </c>
      <c r="C51" s="75" t="s">
        <v>148</v>
      </c>
      <c r="D51" s="72" t="s">
        <v>147</v>
      </c>
      <c r="E51" s="75" t="s">
        <v>148</v>
      </c>
      <c r="F51" s="24" t="s">
        <v>703</v>
      </c>
    </row>
    <row r="52" spans="1:6">
      <c r="A52" s="73"/>
      <c r="B52" s="74"/>
      <c r="C52" s="76"/>
      <c r="D52" s="74"/>
      <c r="E52" s="76"/>
      <c r="F52" s="80"/>
    </row>
    <row r="53" spans="1:6" ht="140.4">
      <c r="A53" s="71" t="s">
        <v>150</v>
      </c>
      <c r="B53" s="72">
        <v>18</v>
      </c>
      <c r="C53" s="75" t="s">
        <v>704</v>
      </c>
      <c r="D53" s="72" t="s">
        <v>151</v>
      </c>
      <c r="E53" s="75" t="s">
        <v>152</v>
      </c>
      <c r="F53" s="24" t="s">
        <v>705</v>
      </c>
    </row>
    <row r="54" spans="1:6" ht="62.4">
      <c r="A54" s="71" t="s">
        <v>150</v>
      </c>
      <c r="B54" s="72">
        <v>18</v>
      </c>
      <c r="C54" s="75" t="s">
        <v>704</v>
      </c>
      <c r="D54" s="72" t="s">
        <v>154</v>
      </c>
      <c r="E54" s="75" t="s">
        <v>155</v>
      </c>
      <c r="F54" s="24" t="s">
        <v>706</v>
      </c>
    </row>
    <row r="55" spans="1:6" ht="156">
      <c r="A55" s="71" t="s">
        <v>150</v>
      </c>
      <c r="B55" s="72">
        <v>18</v>
      </c>
      <c r="C55" s="75" t="s">
        <v>704</v>
      </c>
      <c r="D55" s="72" t="s">
        <v>157</v>
      </c>
      <c r="E55" s="75" t="s">
        <v>158</v>
      </c>
      <c r="F55" s="24" t="s">
        <v>707</v>
      </c>
    </row>
    <row r="56" spans="1:6" ht="265.2">
      <c r="A56" s="71" t="s">
        <v>150</v>
      </c>
      <c r="B56" s="72">
        <v>18</v>
      </c>
      <c r="C56" s="75" t="s">
        <v>704</v>
      </c>
      <c r="D56" s="72" t="s">
        <v>160</v>
      </c>
      <c r="E56" s="75" t="s">
        <v>161</v>
      </c>
      <c r="F56" s="24" t="s">
        <v>708</v>
      </c>
    </row>
    <row r="57" spans="1:6" ht="93.6">
      <c r="A57" s="71" t="s">
        <v>150</v>
      </c>
      <c r="B57" s="72">
        <v>18</v>
      </c>
      <c r="C57" s="75" t="s">
        <v>704</v>
      </c>
      <c r="D57" s="72" t="s">
        <v>163</v>
      </c>
      <c r="E57" s="75" t="s">
        <v>164</v>
      </c>
      <c r="F57" s="24" t="s">
        <v>709</v>
      </c>
    </row>
    <row r="58" spans="1:6" ht="156">
      <c r="A58" s="71" t="s">
        <v>150</v>
      </c>
      <c r="B58" s="72">
        <v>19</v>
      </c>
      <c r="C58" s="75" t="s">
        <v>710</v>
      </c>
      <c r="D58" s="72" t="s">
        <v>166</v>
      </c>
      <c r="E58" s="75" t="s">
        <v>167</v>
      </c>
      <c r="F58" s="24" t="s">
        <v>711</v>
      </c>
    </row>
    <row r="59" spans="1:6" ht="187.2">
      <c r="A59" s="71" t="s">
        <v>150</v>
      </c>
      <c r="B59" s="72">
        <v>19</v>
      </c>
      <c r="C59" s="75" t="s">
        <v>710</v>
      </c>
      <c r="D59" s="72" t="s">
        <v>169</v>
      </c>
      <c r="E59" s="75" t="s">
        <v>170</v>
      </c>
      <c r="F59" s="24" t="s">
        <v>712</v>
      </c>
    </row>
    <row r="60" spans="1:6" ht="46.8">
      <c r="A60" s="71" t="s">
        <v>150</v>
      </c>
      <c r="B60" s="72">
        <v>19</v>
      </c>
      <c r="C60" s="75" t="s">
        <v>710</v>
      </c>
      <c r="D60" s="72" t="s">
        <v>172</v>
      </c>
      <c r="E60" s="75" t="s">
        <v>173</v>
      </c>
      <c r="F60" s="24" t="s">
        <v>713</v>
      </c>
    </row>
    <row r="61" spans="1:6" ht="124.8">
      <c r="A61" s="71" t="s">
        <v>150</v>
      </c>
      <c r="B61" s="72">
        <v>20</v>
      </c>
      <c r="C61" s="75" t="s">
        <v>714</v>
      </c>
      <c r="D61" s="72" t="s">
        <v>175</v>
      </c>
      <c r="E61" s="75" t="s">
        <v>176</v>
      </c>
      <c r="F61" s="24" t="s">
        <v>715</v>
      </c>
    </row>
    <row r="62" spans="1:6">
      <c r="A62" s="73"/>
      <c r="B62" s="74"/>
      <c r="C62" s="76"/>
      <c r="D62" s="74"/>
      <c r="E62" s="76"/>
      <c r="F62" s="80"/>
    </row>
    <row r="63" spans="1:6" ht="93.6">
      <c r="A63" s="71" t="s">
        <v>178</v>
      </c>
      <c r="B63" s="72">
        <v>21</v>
      </c>
      <c r="C63" s="75" t="s">
        <v>716</v>
      </c>
      <c r="D63" s="72" t="s">
        <v>179</v>
      </c>
      <c r="E63" s="75" t="s">
        <v>180</v>
      </c>
      <c r="F63" s="24" t="s">
        <v>717</v>
      </c>
    </row>
    <row r="64" spans="1:6" ht="78">
      <c r="A64" s="71" t="s">
        <v>178</v>
      </c>
      <c r="B64" s="72">
        <v>21</v>
      </c>
      <c r="C64" s="75" t="s">
        <v>716</v>
      </c>
      <c r="D64" s="72" t="s">
        <v>182</v>
      </c>
      <c r="E64" s="75" t="s">
        <v>183</v>
      </c>
      <c r="F64" s="24" t="s">
        <v>718</v>
      </c>
    </row>
    <row r="65" spans="1:6">
      <c r="A65" s="73"/>
      <c r="B65" s="74"/>
      <c r="C65" s="76"/>
      <c r="D65" s="74"/>
      <c r="E65" s="76"/>
      <c r="F65" s="80"/>
    </row>
    <row r="66" spans="1:6" ht="202.8">
      <c r="A66" s="71" t="s">
        <v>185</v>
      </c>
      <c r="B66" s="72">
        <v>22</v>
      </c>
      <c r="C66" s="75" t="s">
        <v>185</v>
      </c>
      <c r="D66" s="25" t="s">
        <v>186</v>
      </c>
      <c r="E66" s="78" t="s">
        <v>187</v>
      </c>
      <c r="F66" s="24" t="s">
        <v>719</v>
      </c>
    </row>
    <row r="67" spans="1:6" hidden="1">
      <c r="A67" s="1"/>
    </row>
    <row r="68" spans="1:6" hidden="1">
      <c r="A68" s="1"/>
    </row>
    <row r="69" spans="1:6" hidden="1">
      <c r="A69" s="1"/>
    </row>
    <row r="70" spans="1:6" hidden="1">
      <c r="A70" s="1"/>
    </row>
    <row r="71" spans="1:6" hidden="1">
      <c r="A71" s="1"/>
    </row>
    <row r="72" spans="1:6" hidden="1">
      <c r="A72" s="1"/>
    </row>
    <row r="73" spans="1:6" hidden="1">
      <c r="A73" s="1"/>
    </row>
    <row r="74" spans="1:6" hidden="1">
      <c r="A74" s="1"/>
    </row>
    <row r="75" spans="1:6" hidden="1">
      <c r="A75" s="1"/>
    </row>
    <row r="76" spans="1:6" hidden="1">
      <c r="A76" s="1"/>
    </row>
    <row r="77" spans="1:6" hidden="1">
      <c r="A77" s="1"/>
    </row>
    <row r="78" spans="1:6" hidden="1">
      <c r="A78" s="1"/>
    </row>
    <row r="79" spans="1:6" hidden="1">
      <c r="A79" s="1"/>
    </row>
    <row r="80" spans="1:6" hidden="1">
      <c r="A80" s="1"/>
    </row>
    <row r="81" spans="1:1" hidden="1">
      <c r="A81" s="1"/>
    </row>
    <row r="82" spans="1:1" hidden="1">
      <c r="A82" s="1"/>
    </row>
    <row r="83" spans="1:1" hidden="1">
      <c r="A83" s="1"/>
    </row>
    <row r="84" spans="1:1" hidden="1">
      <c r="A84" s="1"/>
    </row>
    <row r="85" spans="1:1" hidden="1">
      <c r="A85" s="1"/>
    </row>
    <row r="86" spans="1:1" hidden="1">
      <c r="A86" s="1"/>
    </row>
    <row r="87" spans="1:1" hidden="1">
      <c r="A87" s="1"/>
    </row>
    <row r="88" spans="1:1" hidden="1">
      <c r="A88" s="1"/>
    </row>
  </sheetData>
  <autoFilter ref="A2:F66" xr:uid="{4447B602-B07B-8745-984B-4089391374CE}"/>
  <mergeCells count="1">
    <mergeCell ref="A1:F1"/>
  </mergeCells>
  <conditionalFormatting sqref="A2:F2">
    <cfRule type="cellIs" dxfId="2" priority="1" stopIfTrue="1" operator="equal">
      <formula>"Closed"</formula>
    </cfRule>
    <cfRule type="cellIs" dxfId="1" priority="2" stopIfTrue="1" operator="equal">
      <formula>"Open"</formula>
    </cfRule>
    <cfRule type="cellIs" dxfId="0" priority="3" stopIfTrue="1" operator="equal">
      <formula>"Draft"</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765E-1479-D341-964B-68C4675D6F73}">
  <sheetPr codeName="Sheet9">
    <tabColor rgb="FFFF9900"/>
  </sheetPr>
  <dimension ref="A1:J191"/>
  <sheetViews>
    <sheetView showGridLines="0" showRowColHeaders="0" zoomScale="90" zoomScaleNormal="90" workbookViewId="0">
      <pane ySplit="2" topLeftCell="A3" activePane="bottomLeft" state="frozen"/>
      <selection pane="bottomLeft" activeCell="G157" sqref="G157"/>
    </sheetView>
  </sheetViews>
  <sheetFormatPr defaultColWidth="0" defaultRowHeight="15.6" zeroHeight="1"/>
  <cols>
    <col min="1" max="1" width="6" customWidth="1"/>
    <col min="2" max="2" width="41.796875" style="16" customWidth="1"/>
    <col min="3" max="3" width="33.296875" style="14" customWidth="1"/>
    <col min="4" max="4" width="37.5" style="16" customWidth="1"/>
    <col min="5" max="5" width="23.296875" style="13" bestFit="1" customWidth="1"/>
    <col min="6" max="6" width="20.296875" style="13" customWidth="1"/>
    <col min="7" max="7" width="98.796875" style="14" customWidth="1"/>
    <col min="8" max="8" width="74.296875" style="17" customWidth="1"/>
    <col min="9" max="10" width="11" customWidth="1"/>
    <col min="11" max="16384" width="11" hidden="1"/>
  </cols>
  <sheetData>
    <row r="1" spans="2:8" ht="23.25" customHeight="1"/>
    <row r="2" spans="2:8" ht="21">
      <c r="B2" s="18" t="s">
        <v>720</v>
      </c>
      <c r="C2" s="19" t="s">
        <v>721</v>
      </c>
      <c r="D2" s="20" t="s">
        <v>722</v>
      </c>
      <c r="E2" s="21" t="s">
        <v>723</v>
      </c>
      <c r="F2" s="21" t="s">
        <v>724</v>
      </c>
      <c r="G2" s="22" t="s">
        <v>725</v>
      </c>
      <c r="H2" s="19" t="s">
        <v>726</v>
      </c>
    </row>
    <row r="3" spans="2:8" ht="46.8">
      <c r="B3" s="6" t="s">
        <v>727</v>
      </c>
      <c r="C3" s="23" t="s">
        <v>728</v>
      </c>
      <c r="D3" s="6" t="s">
        <v>729</v>
      </c>
      <c r="E3" s="15">
        <v>1</v>
      </c>
      <c r="F3" s="15" t="s">
        <v>500</v>
      </c>
      <c r="G3" s="23" t="s">
        <v>730</v>
      </c>
      <c r="H3" s="24" t="s">
        <v>500</v>
      </c>
    </row>
    <row r="4" spans="2:8" ht="46.8">
      <c r="B4" s="6" t="s">
        <v>727</v>
      </c>
      <c r="C4" s="23" t="s">
        <v>728</v>
      </c>
      <c r="D4" s="6" t="s">
        <v>729</v>
      </c>
      <c r="E4" s="15">
        <v>2</v>
      </c>
      <c r="F4" s="15" t="s">
        <v>731</v>
      </c>
      <c r="G4" s="23" t="s">
        <v>732</v>
      </c>
      <c r="H4" s="24" t="s">
        <v>733</v>
      </c>
    </row>
    <row r="5" spans="2:8" ht="46.8">
      <c r="B5" s="6" t="s">
        <v>727</v>
      </c>
      <c r="C5" s="23" t="s">
        <v>728</v>
      </c>
      <c r="D5" s="6" t="s">
        <v>729</v>
      </c>
      <c r="E5" s="15">
        <v>2</v>
      </c>
      <c r="F5" s="15" t="s">
        <v>734</v>
      </c>
      <c r="G5" s="23" t="s">
        <v>732</v>
      </c>
      <c r="H5" s="24" t="s">
        <v>735</v>
      </c>
    </row>
    <row r="6" spans="2:8" ht="46.8">
      <c r="B6" s="6" t="s">
        <v>727</v>
      </c>
      <c r="C6" s="23" t="s">
        <v>728</v>
      </c>
      <c r="D6" s="6" t="s">
        <v>729</v>
      </c>
      <c r="E6" s="15">
        <v>2</v>
      </c>
      <c r="F6" s="15" t="s">
        <v>736</v>
      </c>
      <c r="G6" s="23" t="s">
        <v>732</v>
      </c>
      <c r="H6" s="24" t="s">
        <v>737</v>
      </c>
    </row>
    <row r="7" spans="2:8" ht="62.4">
      <c r="B7" s="6" t="s">
        <v>727</v>
      </c>
      <c r="C7" s="23" t="s">
        <v>728</v>
      </c>
      <c r="D7" s="6" t="s">
        <v>729</v>
      </c>
      <c r="E7" s="15">
        <v>2</v>
      </c>
      <c r="F7" s="15" t="s">
        <v>738</v>
      </c>
      <c r="G7" s="23" t="s">
        <v>732</v>
      </c>
      <c r="H7" s="24" t="s">
        <v>739</v>
      </c>
    </row>
    <row r="8" spans="2:8" ht="78">
      <c r="B8" s="6" t="s">
        <v>727</v>
      </c>
      <c r="C8" s="23" t="s">
        <v>728</v>
      </c>
      <c r="D8" s="6" t="s">
        <v>729</v>
      </c>
      <c r="E8" s="15">
        <v>2</v>
      </c>
      <c r="F8" s="15" t="s">
        <v>740</v>
      </c>
      <c r="G8" s="23" t="s">
        <v>732</v>
      </c>
      <c r="H8" s="24" t="s">
        <v>741</v>
      </c>
    </row>
    <row r="9" spans="2:8" ht="46.8">
      <c r="B9" s="6" t="s">
        <v>727</v>
      </c>
      <c r="C9" s="23" t="s">
        <v>728</v>
      </c>
      <c r="D9" s="6" t="s">
        <v>729</v>
      </c>
      <c r="E9" s="15">
        <v>2</v>
      </c>
      <c r="F9" s="15" t="s">
        <v>742</v>
      </c>
      <c r="G9" s="23" t="s">
        <v>732</v>
      </c>
      <c r="H9" s="24" t="s">
        <v>743</v>
      </c>
    </row>
    <row r="10" spans="2:8" ht="62.4">
      <c r="B10" s="6" t="s">
        <v>727</v>
      </c>
      <c r="C10" s="23" t="s">
        <v>728</v>
      </c>
      <c r="D10" s="6" t="s">
        <v>729</v>
      </c>
      <c r="E10" s="15">
        <v>2</v>
      </c>
      <c r="F10" s="15" t="s">
        <v>744</v>
      </c>
      <c r="G10" s="23" t="s">
        <v>732</v>
      </c>
      <c r="H10" s="24" t="s">
        <v>745</v>
      </c>
    </row>
    <row r="11" spans="2:8" ht="46.8">
      <c r="B11" s="6" t="s">
        <v>727</v>
      </c>
      <c r="C11" s="23" t="s">
        <v>728</v>
      </c>
      <c r="D11" s="6" t="s">
        <v>729</v>
      </c>
      <c r="E11" s="15">
        <v>2</v>
      </c>
      <c r="F11" s="15" t="s">
        <v>746</v>
      </c>
      <c r="G11" s="23" t="s">
        <v>732</v>
      </c>
      <c r="H11" s="24" t="s">
        <v>747</v>
      </c>
    </row>
    <row r="12" spans="2:8" ht="156">
      <c r="B12" s="6" t="s">
        <v>727</v>
      </c>
      <c r="C12" s="23" t="s">
        <v>728</v>
      </c>
      <c r="D12" s="6" t="s">
        <v>729</v>
      </c>
      <c r="E12" s="15">
        <v>2</v>
      </c>
      <c r="F12" s="15" t="s">
        <v>748</v>
      </c>
      <c r="G12" s="23" t="s">
        <v>732</v>
      </c>
      <c r="H12" s="24" t="s">
        <v>749</v>
      </c>
    </row>
    <row r="13" spans="2:8" ht="46.8">
      <c r="B13" s="6" t="s">
        <v>727</v>
      </c>
      <c r="C13" s="23" t="s">
        <v>728</v>
      </c>
      <c r="D13" s="6" t="s">
        <v>729</v>
      </c>
      <c r="E13" s="15">
        <v>3</v>
      </c>
      <c r="F13" s="15" t="s">
        <v>500</v>
      </c>
      <c r="G13" s="23" t="s">
        <v>750</v>
      </c>
      <c r="H13" s="24" t="s">
        <v>500</v>
      </c>
    </row>
    <row r="14" spans="2:8" ht="46.8">
      <c r="B14" s="6" t="s">
        <v>727</v>
      </c>
      <c r="C14" s="23" t="s">
        <v>728</v>
      </c>
      <c r="D14" s="6" t="s">
        <v>729</v>
      </c>
      <c r="E14" s="15">
        <v>4</v>
      </c>
      <c r="F14" s="15" t="s">
        <v>500</v>
      </c>
      <c r="G14" s="23" t="s">
        <v>751</v>
      </c>
      <c r="H14" s="24" t="s">
        <v>500</v>
      </c>
    </row>
    <row r="15" spans="2:8" ht="46.8">
      <c r="B15" s="6" t="s">
        <v>727</v>
      </c>
      <c r="C15" s="23" t="s">
        <v>728</v>
      </c>
      <c r="D15" s="6" t="s">
        <v>752</v>
      </c>
      <c r="E15" s="15">
        <v>1</v>
      </c>
      <c r="F15" s="15" t="s">
        <v>500</v>
      </c>
      <c r="G15" s="23" t="s">
        <v>753</v>
      </c>
      <c r="H15" s="24" t="s">
        <v>500</v>
      </c>
    </row>
    <row r="16" spans="2:8" ht="78">
      <c r="B16" s="6" t="s">
        <v>727</v>
      </c>
      <c r="C16" s="23" t="s">
        <v>728</v>
      </c>
      <c r="D16" s="6" t="s">
        <v>752</v>
      </c>
      <c r="E16" s="15">
        <v>2</v>
      </c>
      <c r="F16" s="15" t="s">
        <v>500</v>
      </c>
      <c r="G16" s="23" t="s">
        <v>754</v>
      </c>
      <c r="H16" s="24" t="s">
        <v>500</v>
      </c>
    </row>
    <row r="17" spans="2:8" ht="62.4">
      <c r="B17" s="6" t="s">
        <v>727</v>
      </c>
      <c r="C17" s="23" t="s">
        <v>728</v>
      </c>
      <c r="D17" s="6" t="s">
        <v>752</v>
      </c>
      <c r="E17" s="15">
        <v>3</v>
      </c>
      <c r="F17" s="15" t="s">
        <v>500</v>
      </c>
      <c r="G17" s="23" t="s">
        <v>755</v>
      </c>
      <c r="H17" s="24" t="s">
        <v>500</v>
      </c>
    </row>
    <row r="18" spans="2:8" ht="78">
      <c r="B18" s="6" t="s">
        <v>727</v>
      </c>
      <c r="C18" s="23" t="s">
        <v>728</v>
      </c>
      <c r="D18" s="6" t="s">
        <v>752</v>
      </c>
      <c r="E18" s="15">
        <v>4</v>
      </c>
      <c r="F18" s="15" t="s">
        <v>500</v>
      </c>
      <c r="G18" s="23" t="s">
        <v>756</v>
      </c>
      <c r="H18" s="24" t="s">
        <v>500</v>
      </c>
    </row>
    <row r="19" spans="2:8" ht="93.6">
      <c r="B19" s="6" t="s">
        <v>727</v>
      </c>
      <c r="C19" s="23" t="s">
        <v>728</v>
      </c>
      <c r="D19" s="6" t="s">
        <v>752</v>
      </c>
      <c r="E19" s="15">
        <v>5</v>
      </c>
      <c r="F19" s="15" t="s">
        <v>500</v>
      </c>
      <c r="G19" s="23" t="s">
        <v>757</v>
      </c>
      <c r="H19" s="24" t="s">
        <v>500</v>
      </c>
    </row>
    <row r="20" spans="2:8" ht="62.4">
      <c r="B20" s="6" t="s">
        <v>727</v>
      </c>
      <c r="C20" s="23" t="s">
        <v>728</v>
      </c>
      <c r="D20" s="6" t="s">
        <v>752</v>
      </c>
      <c r="E20" s="15">
        <v>6</v>
      </c>
      <c r="F20" s="15" t="s">
        <v>500</v>
      </c>
      <c r="G20" s="23" t="s">
        <v>758</v>
      </c>
      <c r="H20" s="24" t="s">
        <v>500</v>
      </c>
    </row>
    <row r="21" spans="2:8" ht="31.2">
      <c r="B21" s="6" t="s">
        <v>727</v>
      </c>
      <c r="C21" s="23" t="s">
        <v>728</v>
      </c>
      <c r="D21" s="6" t="s">
        <v>752</v>
      </c>
      <c r="E21" s="15">
        <v>7</v>
      </c>
      <c r="F21" s="15" t="s">
        <v>500</v>
      </c>
      <c r="G21" s="23" t="s">
        <v>759</v>
      </c>
      <c r="H21" s="24" t="s">
        <v>500</v>
      </c>
    </row>
    <row r="22" spans="2:8" ht="46.8">
      <c r="B22" s="6" t="s">
        <v>727</v>
      </c>
      <c r="C22" s="23" t="s">
        <v>728</v>
      </c>
      <c r="D22" s="6" t="s">
        <v>752</v>
      </c>
      <c r="E22" s="15">
        <v>8</v>
      </c>
      <c r="F22" s="15" t="s">
        <v>731</v>
      </c>
      <c r="G22" s="23" t="s">
        <v>760</v>
      </c>
      <c r="H22" s="24" t="s">
        <v>761</v>
      </c>
    </row>
    <row r="23" spans="2:8" ht="46.8">
      <c r="B23" s="6" t="s">
        <v>727</v>
      </c>
      <c r="C23" s="23" t="s">
        <v>728</v>
      </c>
      <c r="D23" s="6" t="s">
        <v>752</v>
      </c>
      <c r="E23" s="15">
        <v>8</v>
      </c>
      <c r="F23" s="15" t="s">
        <v>734</v>
      </c>
      <c r="G23" s="23" t="s">
        <v>760</v>
      </c>
      <c r="H23" s="24" t="s">
        <v>762</v>
      </c>
    </row>
    <row r="24" spans="2:8" ht="46.8">
      <c r="B24" s="6" t="s">
        <v>727</v>
      </c>
      <c r="C24" s="23" t="s">
        <v>728</v>
      </c>
      <c r="D24" s="6" t="s">
        <v>752</v>
      </c>
      <c r="E24" s="15">
        <v>8</v>
      </c>
      <c r="F24" s="15" t="s">
        <v>736</v>
      </c>
      <c r="G24" s="23" t="s">
        <v>760</v>
      </c>
      <c r="H24" s="24" t="s">
        <v>763</v>
      </c>
    </row>
    <row r="25" spans="2:8" ht="46.8">
      <c r="B25" s="6" t="s">
        <v>727</v>
      </c>
      <c r="C25" s="23" t="s">
        <v>728</v>
      </c>
      <c r="D25" s="6" t="s">
        <v>752</v>
      </c>
      <c r="E25" s="15">
        <v>8</v>
      </c>
      <c r="F25" s="15" t="s">
        <v>738</v>
      </c>
      <c r="G25" s="23" t="s">
        <v>760</v>
      </c>
      <c r="H25" s="24" t="s">
        <v>764</v>
      </c>
    </row>
    <row r="26" spans="2:8" ht="46.8">
      <c r="B26" s="6" t="s">
        <v>727</v>
      </c>
      <c r="C26" s="23" t="s">
        <v>728</v>
      </c>
      <c r="D26" s="6" t="s">
        <v>752</v>
      </c>
      <c r="E26" s="15">
        <v>8</v>
      </c>
      <c r="F26" s="15" t="s">
        <v>740</v>
      </c>
      <c r="G26" s="23" t="s">
        <v>760</v>
      </c>
      <c r="H26" s="24" t="s">
        <v>765</v>
      </c>
    </row>
    <row r="27" spans="2:8" ht="46.8">
      <c r="B27" s="6" t="s">
        <v>727</v>
      </c>
      <c r="C27" s="23" t="s">
        <v>728</v>
      </c>
      <c r="D27" s="6" t="s">
        <v>752</v>
      </c>
      <c r="E27" s="15">
        <v>8</v>
      </c>
      <c r="F27" s="15" t="s">
        <v>742</v>
      </c>
      <c r="G27" s="23" t="s">
        <v>760</v>
      </c>
      <c r="H27" s="24" t="s">
        <v>766</v>
      </c>
    </row>
    <row r="28" spans="2:8" ht="46.8">
      <c r="B28" s="6" t="s">
        <v>727</v>
      </c>
      <c r="C28" s="23" t="s">
        <v>728</v>
      </c>
      <c r="D28" s="6" t="s">
        <v>752</v>
      </c>
      <c r="E28" s="15">
        <v>8</v>
      </c>
      <c r="F28" s="15" t="s">
        <v>744</v>
      </c>
      <c r="G28" s="23" t="s">
        <v>760</v>
      </c>
      <c r="H28" s="24" t="s">
        <v>767</v>
      </c>
    </row>
    <row r="29" spans="2:8" ht="46.8">
      <c r="B29" s="6" t="s">
        <v>727</v>
      </c>
      <c r="C29" s="23" t="s">
        <v>728</v>
      </c>
      <c r="D29" s="6" t="s">
        <v>752</v>
      </c>
      <c r="E29" s="15">
        <v>8</v>
      </c>
      <c r="F29" s="15" t="s">
        <v>746</v>
      </c>
      <c r="G29" s="23" t="s">
        <v>760</v>
      </c>
      <c r="H29" s="24" t="s">
        <v>768</v>
      </c>
    </row>
    <row r="30" spans="2:8" ht="126" customHeight="1">
      <c r="B30" s="6" t="s">
        <v>727</v>
      </c>
      <c r="C30" s="23" t="s">
        <v>728</v>
      </c>
      <c r="D30" s="6" t="s">
        <v>752</v>
      </c>
      <c r="E30" s="15">
        <v>9</v>
      </c>
      <c r="F30" s="15" t="s">
        <v>500</v>
      </c>
      <c r="G30" s="23" t="s">
        <v>769</v>
      </c>
      <c r="H30" s="24" t="s">
        <v>500</v>
      </c>
    </row>
    <row r="31" spans="2:8" ht="62.4">
      <c r="B31" s="6" t="s">
        <v>727</v>
      </c>
      <c r="C31" s="23" t="s">
        <v>728</v>
      </c>
      <c r="D31" s="6" t="s">
        <v>752</v>
      </c>
      <c r="E31" s="15">
        <v>10</v>
      </c>
      <c r="F31" s="15" t="s">
        <v>500</v>
      </c>
      <c r="G31" s="23" t="s">
        <v>770</v>
      </c>
      <c r="H31" s="24" t="s">
        <v>500</v>
      </c>
    </row>
    <row r="32" spans="2:8" ht="31.2">
      <c r="B32" s="6" t="s">
        <v>727</v>
      </c>
      <c r="C32" s="23" t="s">
        <v>728</v>
      </c>
      <c r="D32" s="6" t="s">
        <v>771</v>
      </c>
      <c r="E32" s="15" t="s">
        <v>500</v>
      </c>
      <c r="F32" s="15" t="s">
        <v>731</v>
      </c>
      <c r="G32" s="23" t="s">
        <v>772</v>
      </c>
      <c r="H32" s="24" t="s">
        <v>773</v>
      </c>
    </row>
    <row r="33" spans="2:8" ht="31.2">
      <c r="B33" s="6" t="s">
        <v>727</v>
      </c>
      <c r="C33" s="23" t="s">
        <v>728</v>
      </c>
      <c r="D33" s="6" t="s">
        <v>771</v>
      </c>
      <c r="E33" s="15" t="s">
        <v>500</v>
      </c>
      <c r="F33" s="15" t="s">
        <v>734</v>
      </c>
      <c r="G33" s="23" t="s">
        <v>772</v>
      </c>
      <c r="H33" s="24" t="s">
        <v>774</v>
      </c>
    </row>
    <row r="34" spans="2:8" ht="62.4">
      <c r="B34" s="6" t="s">
        <v>727</v>
      </c>
      <c r="C34" s="23" t="s">
        <v>728</v>
      </c>
      <c r="D34" s="6" t="s">
        <v>771</v>
      </c>
      <c r="E34" s="15" t="s">
        <v>500</v>
      </c>
      <c r="F34" s="15" t="s">
        <v>736</v>
      </c>
      <c r="G34" s="23" t="s">
        <v>772</v>
      </c>
      <c r="H34" s="24" t="s">
        <v>775</v>
      </c>
    </row>
    <row r="35" spans="2:8" ht="46.8">
      <c r="B35" s="6" t="s">
        <v>727</v>
      </c>
      <c r="C35" s="23" t="s">
        <v>728</v>
      </c>
      <c r="D35" s="6" t="s">
        <v>771</v>
      </c>
      <c r="E35" s="15" t="s">
        <v>500</v>
      </c>
      <c r="F35" s="15" t="s">
        <v>738</v>
      </c>
      <c r="G35" s="23" t="s">
        <v>772</v>
      </c>
      <c r="H35" s="24" t="s">
        <v>776</v>
      </c>
    </row>
    <row r="36" spans="2:8" ht="78">
      <c r="B36" s="6" t="s">
        <v>727</v>
      </c>
      <c r="C36" s="23" t="s">
        <v>728</v>
      </c>
      <c r="D36" s="6" t="s">
        <v>777</v>
      </c>
      <c r="E36" s="15">
        <v>1</v>
      </c>
      <c r="F36" s="15" t="s">
        <v>500</v>
      </c>
      <c r="G36" s="23" t="s">
        <v>778</v>
      </c>
      <c r="H36" s="24" t="s">
        <v>500</v>
      </c>
    </row>
    <row r="37" spans="2:8" ht="62.4">
      <c r="B37" s="6" t="s">
        <v>727</v>
      </c>
      <c r="C37" s="23" t="s">
        <v>728</v>
      </c>
      <c r="D37" s="6" t="s">
        <v>777</v>
      </c>
      <c r="E37" s="15">
        <v>2</v>
      </c>
      <c r="F37" s="15" t="s">
        <v>500</v>
      </c>
      <c r="G37" s="23" t="s">
        <v>779</v>
      </c>
      <c r="H37" s="24" t="s">
        <v>500</v>
      </c>
    </row>
    <row r="38" spans="2:8" ht="46.8">
      <c r="B38" s="6" t="s">
        <v>727</v>
      </c>
      <c r="C38" s="23" t="s">
        <v>728</v>
      </c>
      <c r="D38" s="6" t="s">
        <v>777</v>
      </c>
      <c r="E38" s="15">
        <v>3</v>
      </c>
      <c r="F38" s="15" t="s">
        <v>500</v>
      </c>
      <c r="G38" s="23" t="s">
        <v>780</v>
      </c>
      <c r="H38" s="24" t="s">
        <v>500</v>
      </c>
    </row>
    <row r="39" spans="2:8" ht="62.4">
      <c r="B39" s="6" t="s">
        <v>727</v>
      </c>
      <c r="C39" s="23" t="s">
        <v>728</v>
      </c>
      <c r="D39" s="6" t="s">
        <v>777</v>
      </c>
      <c r="E39" s="15">
        <v>4</v>
      </c>
      <c r="F39" s="15" t="s">
        <v>500</v>
      </c>
      <c r="G39" s="23" t="s">
        <v>781</v>
      </c>
      <c r="H39" s="24" t="s">
        <v>500</v>
      </c>
    </row>
    <row r="40" spans="2:8" ht="46.8">
      <c r="B40" s="6" t="s">
        <v>727</v>
      </c>
      <c r="C40" s="23" t="s">
        <v>728</v>
      </c>
      <c r="D40" s="6" t="s">
        <v>777</v>
      </c>
      <c r="E40" s="15">
        <v>5</v>
      </c>
      <c r="F40" s="15" t="s">
        <v>500</v>
      </c>
      <c r="G40" s="23" t="s">
        <v>782</v>
      </c>
      <c r="H40" s="24" t="s">
        <v>500</v>
      </c>
    </row>
    <row r="41" spans="2:8" ht="31.2">
      <c r="B41" s="6" t="s">
        <v>727</v>
      </c>
      <c r="C41" s="23" t="s">
        <v>728</v>
      </c>
      <c r="D41" s="6" t="s">
        <v>777</v>
      </c>
      <c r="E41" s="15">
        <v>6</v>
      </c>
      <c r="F41" s="15" t="s">
        <v>500</v>
      </c>
      <c r="G41" s="23" t="s">
        <v>783</v>
      </c>
      <c r="H41" s="24" t="s">
        <v>500</v>
      </c>
    </row>
    <row r="42" spans="2:8" ht="46.8">
      <c r="B42" s="6" t="s">
        <v>727</v>
      </c>
      <c r="C42" s="23" t="s">
        <v>728</v>
      </c>
      <c r="D42" s="6" t="s">
        <v>777</v>
      </c>
      <c r="E42" s="15">
        <v>7</v>
      </c>
      <c r="F42" s="15" t="s">
        <v>500</v>
      </c>
      <c r="G42" s="23" t="s">
        <v>784</v>
      </c>
      <c r="H42" s="24" t="s">
        <v>500</v>
      </c>
    </row>
    <row r="43" spans="2:8" ht="62.4">
      <c r="B43" s="6" t="s">
        <v>727</v>
      </c>
      <c r="C43" s="23" t="s">
        <v>728</v>
      </c>
      <c r="D43" s="6" t="s">
        <v>785</v>
      </c>
      <c r="E43" s="15">
        <v>1</v>
      </c>
      <c r="F43" s="15" t="s">
        <v>500</v>
      </c>
      <c r="G43" s="23" t="s">
        <v>786</v>
      </c>
      <c r="H43" s="24" t="s">
        <v>500</v>
      </c>
    </row>
    <row r="44" spans="2:8" ht="62.4">
      <c r="B44" s="6" t="s">
        <v>727</v>
      </c>
      <c r="C44" s="23" t="s">
        <v>728</v>
      </c>
      <c r="D44" s="6" t="s">
        <v>785</v>
      </c>
      <c r="E44" s="15">
        <v>2</v>
      </c>
      <c r="F44" s="15" t="s">
        <v>500</v>
      </c>
      <c r="G44" s="23" t="s">
        <v>787</v>
      </c>
      <c r="H44" s="24" t="s">
        <v>500</v>
      </c>
    </row>
    <row r="45" spans="2:8" ht="31.2">
      <c r="B45" s="6" t="s">
        <v>727</v>
      </c>
      <c r="C45" s="23" t="s">
        <v>728</v>
      </c>
      <c r="D45" s="6" t="s">
        <v>785</v>
      </c>
      <c r="E45" s="15">
        <v>3</v>
      </c>
      <c r="F45" s="15" t="s">
        <v>731</v>
      </c>
      <c r="G45" s="23" t="s">
        <v>788</v>
      </c>
      <c r="H45" s="24" t="s">
        <v>789</v>
      </c>
    </row>
    <row r="46" spans="2:8" ht="31.2">
      <c r="B46" s="6" t="s">
        <v>727</v>
      </c>
      <c r="C46" s="23" t="s">
        <v>728</v>
      </c>
      <c r="D46" s="6" t="s">
        <v>785</v>
      </c>
      <c r="E46" s="15">
        <v>3</v>
      </c>
      <c r="F46" s="15" t="s">
        <v>734</v>
      </c>
      <c r="G46" s="23" t="s">
        <v>788</v>
      </c>
      <c r="H46" s="24" t="s">
        <v>790</v>
      </c>
    </row>
    <row r="47" spans="2:8" ht="31.2">
      <c r="B47" s="6" t="s">
        <v>727</v>
      </c>
      <c r="C47" s="23" t="s">
        <v>728</v>
      </c>
      <c r="D47" s="6" t="s">
        <v>785</v>
      </c>
      <c r="E47" s="15">
        <v>3</v>
      </c>
      <c r="F47" s="15" t="s">
        <v>736</v>
      </c>
      <c r="G47" s="23" t="s">
        <v>788</v>
      </c>
      <c r="H47" s="24" t="s">
        <v>791</v>
      </c>
    </row>
    <row r="48" spans="2:8" ht="31.2">
      <c r="B48" s="6" t="s">
        <v>727</v>
      </c>
      <c r="C48" s="23" t="s">
        <v>728</v>
      </c>
      <c r="D48" s="6" t="s">
        <v>785</v>
      </c>
      <c r="E48" s="15">
        <v>3</v>
      </c>
      <c r="F48" s="15" t="s">
        <v>738</v>
      </c>
      <c r="G48" s="23" t="s">
        <v>788</v>
      </c>
      <c r="H48" s="24" t="s">
        <v>792</v>
      </c>
    </row>
    <row r="49" spans="2:8" ht="46.8">
      <c r="B49" s="6" t="s">
        <v>727</v>
      </c>
      <c r="C49" s="23" t="s">
        <v>728</v>
      </c>
      <c r="D49" s="6" t="s">
        <v>785</v>
      </c>
      <c r="E49" s="15">
        <v>4</v>
      </c>
      <c r="F49" s="15" t="s">
        <v>731</v>
      </c>
      <c r="G49" s="23" t="s">
        <v>793</v>
      </c>
      <c r="H49" s="24" t="s">
        <v>794</v>
      </c>
    </row>
    <row r="50" spans="2:8" ht="140.4">
      <c r="B50" s="6" t="s">
        <v>727</v>
      </c>
      <c r="C50" s="23" t="s">
        <v>728</v>
      </c>
      <c r="D50" s="6" t="s">
        <v>785</v>
      </c>
      <c r="E50" s="15">
        <v>4</v>
      </c>
      <c r="F50" s="15" t="s">
        <v>734</v>
      </c>
      <c r="G50" s="23" t="s">
        <v>793</v>
      </c>
      <c r="H50" s="24" t="s">
        <v>795</v>
      </c>
    </row>
    <row r="51" spans="2:8" ht="62.4">
      <c r="B51" s="6" t="s">
        <v>727</v>
      </c>
      <c r="C51" s="23" t="s">
        <v>728</v>
      </c>
      <c r="D51" s="6" t="s">
        <v>785</v>
      </c>
      <c r="E51" s="15">
        <v>4</v>
      </c>
      <c r="F51" s="15" t="s">
        <v>736</v>
      </c>
      <c r="G51" s="23" t="s">
        <v>793</v>
      </c>
      <c r="H51" s="24" t="s">
        <v>796</v>
      </c>
    </row>
    <row r="52" spans="2:8" ht="62.4">
      <c r="B52" s="6" t="s">
        <v>727</v>
      </c>
      <c r="C52" s="23" t="s">
        <v>728</v>
      </c>
      <c r="D52" s="6" t="s">
        <v>785</v>
      </c>
      <c r="E52" s="15">
        <v>4</v>
      </c>
      <c r="F52" s="15" t="s">
        <v>738</v>
      </c>
      <c r="G52" s="23" t="s">
        <v>793</v>
      </c>
      <c r="H52" s="24" t="s">
        <v>797</v>
      </c>
    </row>
    <row r="53" spans="2:8" ht="156">
      <c r="B53" s="6" t="s">
        <v>727</v>
      </c>
      <c r="C53" s="23" t="s">
        <v>728</v>
      </c>
      <c r="D53" s="6" t="s">
        <v>785</v>
      </c>
      <c r="E53" s="15">
        <v>4</v>
      </c>
      <c r="F53" s="15" t="s">
        <v>740</v>
      </c>
      <c r="G53" s="23" t="s">
        <v>793</v>
      </c>
      <c r="H53" s="24" t="s">
        <v>798</v>
      </c>
    </row>
    <row r="54" spans="2:8" ht="31.2">
      <c r="B54" s="6" t="s">
        <v>727</v>
      </c>
      <c r="C54" s="23" t="s">
        <v>728</v>
      </c>
      <c r="D54" s="6" t="s">
        <v>785</v>
      </c>
      <c r="E54" s="15">
        <v>4</v>
      </c>
      <c r="F54" s="15" t="s">
        <v>742</v>
      </c>
      <c r="G54" s="23" t="s">
        <v>793</v>
      </c>
      <c r="H54" s="24" t="s">
        <v>799</v>
      </c>
    </row>
    <row r="55" spans="2:8" ht="93.6">
      <c r="B55" s="6" t="s">
        <v>727</v>
      </c>
      <c r="C55" s="23" t="s">
        <v>728</v>
      </c>
      <c r="D55" s="6" t="s">
        <v>800</v>
      </c>
      <c r="E55" s="15">
        <v>1</v>
      </c>
      <c r="F55" s="15" t="s">
        <v>500</v>
      </c>
      <c r="G55" s="23" t="s">
        <v>801</v>
      </c>
      <c r="H55" s="24" t="s">
        <v>500</v>
      </c>
    </row>
    <row r="56" spans="2:8" ht="46.8">
      <c r="B56" s="6" t="s">
        <v>727</v>
      </c>
      <c r="C56" s="23" t="s">
        <v>728</v>
      </c>
      <c r="D56" s="6" t="s">
        <v>800</v>
      </c>
      <c r="E56" s="15">
        <v>2</v>
      </c>
      <c r="F56" s="15" t="s">
        <v>500</v>
      </c>
      <c r="G56" s="23" t="s">
        <v>802</v>
      </c>
      <c r="H56" s="24" t="s">
        <v>500</v>
      </c>
    </row>
    <row r="57" spans="2:8" ht="31.2">
      <c r="B57" s="6" t="s">
        <v>727</v>
      </c>
      <c r="C57" s="23" t="s">
        <v>728</v>
      </c>
      <c r="D57" s="6" t="s">
        <v>800</v>
      </c>
      <c r="E57" s="15">
        <v>3</v>
      </c>
      <c r="F57" s="15" t="s">
        <v>500</v>
      </c>
      <c r="G57" s="23" t="s">
        <v>803</v>
      </c>
      <c r="H57" s="24" t="s">
        <v>500</v>
      </c>
    </row>
    <row r="58" spans="2:8" ht="31.2">
      <c r="B58" s="6" t="s">
        <v>727</v>
      </c>
      <c r="C58" s="23" t="s">
        <v>728</v>
      </c>
      <c r="D58" s="6" t="s">
        <v>800</v>
      </c>
      <c r="E58" s="15">
        <v>4</v>
      </c>
      <c r="F58" s="15" t="s">
        <v>500</v>
      </c>
      <c r="G58" s="23" t="s">
        <v>804</v>
      </c>
      <c r="H58" s="24" t="s">
        <v>500</v>
      </c>
    </row>
    <row r="59" spans="2:8" ht="62.4">
      <c r="B59" s="6" t="s">
        <v>727</v>
      </c>
      <c r="C59" s="23" t="s">
        <v>728</v>
      </c>
      <c r="D59" s="6" t="s">
        <v>805</v>
      </c>
      <c r="E59" s="15">
        <v>1</v>
      </c>
      <c r="F59" s="15" t="s">
        <v>500</v>
      </c>
      <c r="G59" s="23" t="s">
        <v>806</v>
      </c>
      <c r="H59" s="24" t="s">
        <v>500</v>
      </c>
    </row>
    <row r="60" spans="2:8" ht="31.2">
      <c r="B60" s="6" t="s">
        <v>727</v>
      </c>
      <c r="C60" s="23" t="s">
        <v>728</v>
      </c>
      <c r="D60" s="6" t="s">
        <v>805</v>
      </c>
      <c r="E60" s="15">
        <v>2</v>
      </c>
      <c r="F60" s="15" t="s">
        <v>731</v>
      </c>
      <c r="G60" s="23" t="s">
        <v>807</v>
      </c>
      <c r="H60" s="24" t="s">
        <v>808</v>
      </c>
    </row>
    <row r="61" spans="2:8" ht="46.8">
      <c r="B61" s="6" t="s">
        <v>727</v>
      </c>
      <c r="C61" s="23" t="s">
        <v>728</v>
      </c>
      <c r="D61" s="6" t="s">
        <v>805</v>
      </c>
      <c r="E61" s="15">
        <v>2</v>
      </c>
      <c r="F61" s="15" t="s">
        <v>734</v>
      </c>
      <c r="G61" s="23" t="s">
        <v>807</v>
      </c>
      <c r="H61" s="24" t="s">
        <v>809</v>
      </c>
    </row>
    <row r="62" spans="2:8" ht="62.4">
      <c r="B62" s="6" t="s">
        <v>727</v>
      </c>
      <c r="C62" s="23" t="s">
        <v>728</v>
      </c>
      <c r="D62" s="6" t="s">
        <v>805</v>
      </c>
      <c r="E62" s="15">
        <v>2</v>
      </c>
      <c r="F62" s="15" t="s">
        <v>736</v>
      </c>
      <c r="G62" s="23" t="s">
        <v>807</v>
      </c>
      <c r="H62" s="24" t="s">
        <v>810</v>
      </c>
    </row>
    <row r="63" spans="2:8" ht="31.2">
      <c r="B63" s="6" t="s">
        <v>727</v>
      </c>
      <c r="C63" s="23" t="s">
        <v>728</v>
      </c>
      <c r="D63" s="6" t="s">
        <v>805</v>
      </c>
      <c r="E63" s="15">
        <v>2</v>
      </c>
      <c r="F63" s="15" t="s">
        <v>738</v>
      </c>
      <c r="G63" s="23" t="s">
        <v>807</v>
      </c>
      <c r="H63" s="24" t="s">
        <v>811</v>
      </c>
    </row>
    <row r="64" spans="2:8" ht="62.4">
      <c r="B64" s="6" t="s">
        <v>727</v>
      </c>
      <c r="C64" s="23" t="s">
        <v>728</v>
      </c>
      <c r="D64" s="6" t="s">
        <v>805</v>
      </c>
      <c r="E64" s="15">
        <v>2</v>
      </c>
      <c r="F64" s="15" t="s">
        <v>740</v>
      </c>
      <c r="G64" s="23" t="s">
        <v>807</v>
      </c>
      <c r="H64" s="24" t="s">
        <v>812</v>
      </c>
    </row>
    <row r="65" spans="2:8" ht="46.8">
      <c r="B65" s="6" t="s">
        <v>727</v>
      </c>
      <c r="C65" s="23" t="s">
        <v>728</v>
      </c>
      <c r="D65" s="6" t="s">
        <v>805</v>
      </c>
      <c r="E65" s="15">
        <v>3</v>
      </c>
      <c r="F65" s="15" t="s">
        <v>500</v>
      </c>
      <c r="G65" s="23" t="s">
        <v>813</v>
      </c>
      <c r="H65" s="24" t="s">
        <v>500</v>
      </c>
    </row>
    <row r="66" spans="2:8" ht="46.8">
      <c r="B66" s="6" t="s">
        <v>727</v>
      </c>
      <c r="C66" s="23" t="s">
        <v>728</v>
      </c>
      <c r="D66" s="6" t="s">
        <v>805</v>
      </c>
      <c r="E66" s="15">
        <v>4</v>
      </c>
      <c r="F66" s="15" t="s">
        <v>500</v>
      </c>
      <c r="G66" s="23" t="s">
        <v>814</v>
      </c>
      <c r="H66" s="24" t="s">
        <v>500</v>
      </c>
    </row>
    <row r="67" spans="2:8" ht="124.8">
      <c r="B67" s="6" t="s">
        <v>727</v>
      </c>
      <c r="C67" s="23" t="s">
        <v>728</v>
      </c>
      <c r="D67" s="6" t="s">
        <v>805</v>
      </c>
      <c r="E67" s="15">
        <v>5</v>
      </c>
      <c r="F67" s="15" t="s">
        <v>500</v>
      </c>
      <c r="G67" s="23" t="s">
        <v>815</v>
      </c>
      <c r="H67" s="24" t="s">
        <v>500</v>
      </c>
    </row>
    <row r="68" spans="2:8" ht="140.4">
      <c r="B68" s="6" t="s">
        <v>727</v>
      </c>
      <c r="C68" s="23" t="s">
        <v>728</v>
      </c>
      <c r="D68" s="6" t="s">
        <v>805</v>
      </c>
      <c r="E68" s="15">
        <v>6</v>
      </c>
      <c r="F68" s="15" t="s">
        <v>731</v>
      </c>
      <c r="G68" s="23" t="s">
        <v>816</v>
      </c>
      <c r="H68" s="24" t="s">
        <v>817</v>
      </c>
    </row>
    <row r="69" spans="2:8" ht="93.6">
      <c r="B69" s="6" t="s">
        <v>727</v>
      </c>
      <c r="C69" s="23" t="s">
        <v>728</v>
      </c>
      <c r="D69" s="6" t="s">
        <v>805</v>
      </c>
      <c r="E69" s="15">
        <v>6</v>
      </c>
      <c r="F69" s="15" t="s">
        <v>734</v>
      </c>
      <c r="G69" s="23" t="s">
        <v>816</v>
      </c>
      <c r="H69" s="24" t="s">
        <v>818</v>
      </c>
    </row>
    <row r="70" spans="2:8" ht="46.8">
      <c r="B70" s="6" t="s">
        <v>727</v>
      </c>
      <c r="C70" s="23" t="s">
        <v>728</v>
      </c>
      <c r="D70" s="6" t="s">
        <v>805</v>
      </c>
      <c r="E70" s="15">
        <v>7</v>
      </c>
      <c r="F70" s="15" t="s">
        <v>500</v>
      </c>
      <c r="G70" s="23" t="s">
        <v>819</v>
      </c>
      <c r="H70" s="24" t="s">
        <v>500</v>
      </c>
    </row>
    <row r="71" spans="2:8" ht="31.2">
      <c r="B71" s="6" t="s">
        <v>727</v>
      </c>
      <c r="C71" s="23" t="s">
        <v>728</v>
      </c>
      <c r="D71" s="6" t="s">
        <v>805</v>
      </c>
      <c r="E71" s="15">
        <v>8</v>
      </c>
      <c r="F71" s="15" t="s">
        <v>500</v>
      </c>
      <c r="G71" s="23" t="s">
        <v>820</v>
      </c>
      <c r="H71" s="24" t="s">
        <v>500</v>
      </c>
    </row>
    <row r="72" spans="2:8" ht="31.2">
      <c r="B72" s="6" t="s">
        <v>727</v>
      </c>
      <c r="C72" s="23" t="s">
        <v>728</v>
      </c>
      <c r="D72" s="6" t="s">
        <v>805</v>
      </c>
      <c r="E72" s="15">
        <v>9</v>
      </c>
      <c r="F72" s="15" t="s">
        <v>500</v>
      </c>
      <c r="G72" s="23" t="s">
        <v>821</v>
      </c>
      <c r="H72" s="24" t="s">
        <v>500</v>
      </c>
    </row>
    <row r="73" spans="2:8" ht="31.2">
      <c r="B73" s="6" t="s">
        <v>727</v>
      </c>
      <c r="C73" s="23" t="s">
        <v>728</v>
      </c>
      <c r="D73" s="6" t="s">
        <v>805</v>
      </c>
      <c r="E73" s="15">
        <v>10</v>
      </c>
      <c r="F73" s="15" t="s">
        <v>500</v>
      </c>
      <c r="G73" s="23" t="s">
        <v>822</v>
      </c>
      <c r="H73" s="24" t="s">
        <v>500</v>
      </c>
    </row>
    <row r="74" spans="2:8" ht="46.8">
      <c r="B74" s="6" t="s">
        <v>727</v>
      </c>
      <c r="C74" s="23" t="s">
        <v>728</v>
      </c>
      <c r="D74" s="6" t="s">
        <v>823</v>
      </c>
      <c r="E74" s="15">
        <v>1</v>
      </c>
      <c r="F74" s="15" t="s">
        <v>731</v>
      </c>
      <c r="G74" s="23" t="s">
        <v>824</v>
      </c>
      <c r="H74" s="24" t="s">
        <v>825</v>
      </c>
    </row>
    <row r="75" spans="2:8" ht="46.8">
      <c r="B75" s="6" t="s">
        <v>727</v>
      </c>
      <c r="C75" s="23" t="s">
        <v>728</v>
      </c>
      <c r="D75" s="6" t="s">
        <v>823</v>
      </c>
      <c r="E75" s="15">
        <v>1</v>
      </c>
      <c r="F75" s="15" t="s">
        <v>734</v>
      </c>
      <c r="G75" s="23" t="s">
        <v>824</v>
      </c>
      <c r="H75" s="24" t="s">
        <v>826</v>
      </c>
    </row>
    <row r="76" spans="2:8" ht="78">
      <c r="B76" s="6" t="s">
        <v>727</v>
      </c>
      <c r="C76" s="23" t="s">
        <v>728</v>
      </c>
      <c r="D76" s="6" t="s">
        <v>823</v>
      </c>
      <c r="E76" s="15">
        <v>2</v>
      </c>
      <c r="F76" s="15" t="s">
        <v>500</v>
      </c>
      <c r="G76" s="23" t="s">
        <v>827</v>
      </c>
      <c r="H76" s="24" t="s">
        <v>500</v>
      </c>
    </row>
    <row r="77" spans="2:8" ht="171.6">
      <c r="B77" s="6" t="s">
        <v>727</v>
      </c>
      <c r="C77" s="23" t="s">
        <v>728</v>
      </c>
      <c r="D77" s="6" t="s">
        <v>823</v>
      </c>
      <c r="E77" s="15">
        <v>3</v>
      </c>
      <c r="F77" s="15" t="s">
        <v>500</v>
      </c>
      <c r="G77" s="23" t="s">
        <v>828</v>
      </c>
      <c r="H77" s="24" t="s">
        <v>500</v>
      </c>
    </row>
    <row r="78" spans="2:8" ht="46.8">
      <c r="B78" s="6" t="s">
        <v>727</v>
      </c>
      <c r="C78" s="23" t="s">
        <v>728</v>
      </c>
      <c r="D78" s="6" t="s">
        <v>823</v>
      </c>
      <c r="E78" s="15">
        <v>4</v>
      </c>
      <c r="F78" s="15" t="s">
        <v>500</v>
      </c>
      <c r="G78" s="23" t="s">
        <v>829</v>
      </c>
      <c r="H78" s="24" t="s">
        <v>500</v>
      </c>
    </row>
    <row r="79" spans="2:8" ht="46.8">
      <c r="B79" s="6" t="s">
        <v>727</v>
      </c>
      <c r="C79" s="23" t="s">
        <v>728</v>
      </c>
      <c r="D79" s="6" t="s">
        <v>823</v>
      </c>
      <c r="E79" s="15">
        <v>5</v>
      </c>
      <c r="F79" s="15" t="s">
        <v>731</v>
      </c>
      <c r="G79" s="23" t="s">
        <v>830</v>
      </c>
      <c r="H79" s="24" t="s">
        <v>831</v>
      </c>
    </row>
    <row r="80" spans="2:8" ht="46.8">
      <c r="B80" s="6" t="s">
        <v>727</v>
      </c>
      <c r="C80" s="23" t="s">
        <v>728</v>
      </c>
      <c r="D80" s="6" t="s">
        <v>823</v>
      </c>
      <c r="E80" s="15">
        <v>5</v>
      </c>
      <c r="F80" s="15" t="s">
        <v>734</v>
      </c>
      <c r="G80" s="23" t="s">
        <v>830</v>
      </c>
      <c r="H80" s="24" t="s">
        <v>832</v>
      </c>
    </row>
    <row r="81" spans="2:8" ht="46.8">
      <c r="B81" s="6" t="s">
        <v>727</v>
      </c>
      <c r="C81" s="23" t="s">
        <v>728</v>
      </c>
      <c r="D81" s="6" t="s">
        <v>823</v>
      </c>
      <c r="E81" s="15">
        <v>5</v>
      </c>
      <c r="F81" s="15" t="s">
        <v>736</v>
      </c>
      <c r="G81" s="23" t="s">
        <v>830</v>
      </c>
      <c r="H81" s="24" t="s">
        <v>833</v>
      </c>
    </row>
    <row r="82" spans="2:8" ht="46.8">
      <c r="B82" s="6" t="s">
        <v>727</v>
      </c>
      <c r="C82" s="23" t="s">
        <v>728</v>
      </c>
      <c r="D82" s="6" t="s">
        <v>823</v>
      </c>
      <c r="E82" s="15">
        <v>6</v>
      </c>
      <c r="F82" s="15" t="s">
        <v>500</v>
      </c>
      <c r="G82" s="23" t="s">
        <v>834</v>
      </c>
      <c r="H82" s="24" t="s">
        <v>500</v>
      </c>
    </row>
    <row r="83" spans="2:8" ht="62.4">
      <c r="B83" s="6" t="s">
        <v>727</v>
      </c>
      <c r="C83" s="23" t="s">
        <v>728</v>
      </c>
      <c r="D83" s="6" t="s">
        <v>823</v>
      </c>
      <c r="E83" s="15">
        <v>7</v>
      </c>
      <c r="F83" s="15" t="s">
        <v>500</v>
      </c>
      <c r="G83" s="23" t="s">
        <v>835</v>
      </c>
      <c r="H83" s="24" t="s">
        <v>500</v>
      </c>
    </row>
    <row r="84" spans="2:8" ht="46.8">
      <c r="B84" s="6" t="s">
        <v>727</v>
      </c>
      <c r="C84" s="23" t="s">
        <v>728</v>
      </c>
      <c r="D84" s="6" t="s">
        <v>836</v>
      </c>
      <c r="E84" s="15">
        <v>1</v>
      </c>
      <c r="F84" s="15" t="s">
        <v>500</v>
      </c>
      <c r="G84" s="23" t="s">
        <v>837</v>
      </c>
      <c r="H84" s="24" t="s">
        <v>500</v>
      </c>
    </row>
    <row r="85" spans="2:8" ht="156">
      <c r="B85" s="6" t="s">
        <v>727</v>
      </c>
      <c r="C85" s="23" t="s">
        <v>728</v>
      </c>
      <c r="D85" s="6" t="s">
        <v>836</v>
      </c>
      <c r="E85" s="15">
        <v>2</v>
      </c>
      <c r="F85" s="15" t="s">
        <v>731</v>
      </c>
      <c r="G85" s="23" t="s">
        <v>838</v>
      </c>
      <c r="H85" s="24" t="s">
        <v>839</v>
      </c>
    </row>
    <row r="86" spans="2:8" ht="156">
      <c r="B86" s="6" t="s">
        <v>727</v>
      </c>
      <c r="C86" s="23" t="s">
        <v>728</v>
      </c>
      <c r="D86" s="6" t="s">
        <v>836</v>
      </c>
      <c r="E86" s="15">
        <v>2</v>
      </c>
      <c r="F86" s="15" t="s">
        <v>734</v>
      </c>
      <c r="G86" s="23" t="s">
        <v>838</v>
      </c>
      <c r="H86" s="24" t="s">
        <v>840</v>
      </c>
    </row>
    <row r="87" spans="2:8" ht="156">
      <c r="B87" s="6" t="s">
        <v>727</v>
      </c>
      <c r="C87" s="23" t="s">
        <v>728</v>
      </c>
      <c r="D87" s="6" t="s">
        <v>836</v>
      </c>
      <c r="E87" s="15">
        <v>2</v>
      </c>
      <c r="F87" s="15" t="s">
        <v>736</v>
      </c>
      <c r="G87" s="23" t="s">
        <v>838</v>
      </c>
      <c r="H87" s="24" t="s">
        <v>841</v>
      </c>
    </row>
    <row r="88" spans="2:8" ht="156">
      <c r="B88" s="6" t="s">
        <v>727</v>
      </c>
      <c r="C88" s="23" t="s">
        <v>728</v>
      </c>
      <c r="D88" s="6" t="s">
        <v>836</v>
      </c>
      <c r="E88" s="15">
        <v>2</v>
      </c>
      <c r="F88" s="15" t="s">
        <v>738</v>
      </c>
      <c r="G88" s="23" t="s">
        <v>838</v>
      </c>
      <c r="H88" s="24" t="s">
        <v>842</v>
      </c>
    </row>
    <row r="89" spans="2:8" ht="93.6">
      <c r="B89" s="6" t="s">
        <v>727</v>
      </c>
      <c r="C89" s="23" t="s">
        <v>728</v>
      </c>
      <c r="D89" s="6" t="s">
        <v>836</v>
      </c>
      <c r="E89" s="15">
        <v>3</v>
      </c>
      <c r="F89" s="15" t="s">
        <v>500</v>
      </c>
      <c r="G89" s="23" t="s">
        <v>843</v>
      </c>
      <c r="H89" s="24" t="s">
        <v>500</v>
      </c>
    </row>
    <row r="90" spans="2:8" ht="78">
      <c r="B90" s="6" t="s">
        <v>727</v>
      </c>
      <c r="C90" s="23" t="s">
        <v>728</v>
      </c>
      <c r="D90" s="6" t="s">
        <v>836</v>
      </c>
      <c r="E90" s="15">
        <v>4</v>
      </c>
      <c r="F90" s="15" t="s">
        <v>500</v>
      </c>
      <c r="G90" s="23" t="s">
        <v>844</v>
      </c>
      <c r="H90" s="24" t="s">
        <v>500</v>
      </c>
    </row>
    <row r="91" spans="2:8" ht="31.2">
      <c r="B91" s="6" t="s">
        <v>727</v>
      </c>
      <c r="C91" s="23" t="s">
        <v>728</v>
      </c>
      <c r="D91" s="6" t="s">
        <v>836</v>
      </c>
      <c r="E91" s="15">
        <v>5</v>
      </c>
      <c r="F91" s="15" t="s">
        <v>500</v>
      </c>
      <c r="G91" s="23" t="s">
        <v>845</v>
      </c>
      <c r="H91" s="24" t="s">
        <v>500</v>
      </c>
    </row>
    <row r="92" spans="2:8" ht="78">
      <c r="B92" s="6" t="s">
        <v>727</v>
      </c>
      <c r="C92" s="23" t="s">
        <v>728</v>
      </c>
      <c r="D92" s="6" t="s">
        <v>836</v>
      </c>
      <c r="E92" s="15">
        <v>6</v>
      </c>
      <c r="F92" s="15" t="s">
        <v>500</v>
      </c>
      <c r="G92" s="23" t="s">
        <v>846</v>
      </c>
      <c r="H92" s="24" t="s">
        <v>500</v>
      </c>
    </row>
    <row r="93" spans="2:8" ht="62.4">
      <c r="B93" s="6" t="s">
        <v>727</v>
      </c>
      <c r="C93" s="23" t="s">
        <v>728</v>
      </c>
      <c r="D93" s="6" t="s">
        <v>836</v>
      </c>
      <c r="E93" s="15">
        <v>7</v>
      </c>
      <c r="F93" s="15" t="s">
        <v>500</v>
      </c>
      <c r="G93" s="23" t="s">
        <v>847</v>
      </c>
      <c r="H93" s="24" t="s">
        <v>500</v>
      </c>
    </row>
    <row r="94" spans="2:8" ht="46.8">
      <c r="B94" s="6" t="s">
        <v>727</v>
      </c>
      <c r="C94" s="23" t="s">
        <v>728</v>
      </c>
      <c r="D94" s="6" t="s">
        <v>848</v>
      </c>
      <c r="E94" s="15">
        <v>1</v>
      </c>
      <c r="F94" s="15" t="s">
        <v>500</v>
      </c>
      <c r="G94" s="23" t="s">
        <v>849</v>
      </c>
      <c r="H94" s="24" t="s">
        <v>500</v>
      </c>
    </row>
    <row r="95" spans="2:8" ht="62.4">
      <c r="B95" s="6" t="s">
        <v>727</v>
      </c>
      <c r="C95" s="23" t="s">
        <v>728</v>
      </c>
      <c r="D95" s="6" t="s">
        <v>848</v>
      </c>
      <c r="E95" s="15">
        <v>2</v>
      </c>
      <c r="F95" s="15" t="s">
        <v>500</v>
      </c>
      <c r="G95" s="23" t="s">
        <v>850</v>
      </c>
      <c r="H95" s="24" t="s">
        <v>500</v>
      </c>
    </row>
    <row r="96" spans="2:8" ht="31.2">
      <c r="B96" s="6" t="s">
        <v>727</v>
      </c>
      <c r="C96" s="23" t="s">
        <v>728</v>
      </c>
      <c r="D96" s="6" t="s">
        <v>848</v>
      </c>
      <c r="E96" s="15">
        <v>3</v>
      </c>
      <c r="F96" s="15" t="s">
        <v>500</v>
      </c>
      <c r="G96" s="23" t="s">
        <v>851</v>
      </c>
      <c r="H96" s="24" t="s">
        <v>500</v>
      </c>
    </row>
    <row r="97" spans="2:8" ht="31.2">
      <c r="B97" s="6" t="s">
        <v>852</v>
      </c>
      <c r="C97" s="23" t="s">
        <v>853</v>
      </c>
      <c r="D97" s="6" t="s">
        <v>854</v>
      </c>
      <c r="E97" s="15">
        <v>1</v>
      </c>
      <c r="F97" s="15" t="s">
        <v>500</v>
      </c>
      <c r="G97" s="23" t="s">
        <v>855</v>
      </c>
      <c r="H97" s="24" t="s">
        <v>500</v>
      </c>
    </row>
    <row r="98" spans="2:8" ht="62.4">
      <c r="B98" s="6" t="s">
        <v>852</v>
      </c>
      <c r="C98" s="23" t="s">
        <v>853</v>
      </c>
      <c r="D98" s="6" t="s">
        <v>854</v>
      </c>
      <c r="E98" s="15">
        <v>2</v>
      </c>
      <c r="F98" s="15" t="s">
        <v>500</v>
      </c>
      <c r="G98" s="23" t="s">
        <v>856</v>
      </c>
      <c r="H98" s="24" t="s">
        <v>500</v>
      </c>
    </row>
    <row r="99" spans="2:8" ht="31.2">
      <c r="B99" s="6" t="s">
        <v>852</v>
      </c>
      <c r="C99" s="23" t="s">
        <v>853</v>
      </c>
      <c r="D99" s="6" t="s">
        <v>854</v>
      </c>
      <c r="E99" s="15">
        <v>3</v>
      </c>
      <c r="F99" s="15" t="s">
        <v>731</v>
      </c>
      <c r="G99" s="23" t="s">
        <v>857</v>
      </c>
      <c r="H99" s="24" t="s">
        <v>858</v>
      </c>
    </row>
    <row r="100" spans="2:8" ht="46.8">
      <c r="B100" s="6" t="s">
        <v>852</v>
      </c>
      <c r="C100" s="23" t="s">
        <v>853</v>
      </c>
      <c r="D100" s="6" t="s">
        <v>854</v>
      </c>
      <c r="E100" s="15">
        <v>3</v>
      </c>
      <c r="F100" s="15" t="s">
        <v>734</v>
      </c>
      <c r="G100" s="23" t="s">
        <v>857</v>
      </c>
      <c r="H100" s="24" t="s">
        <v>859</v>
      </c>
    </row>
    <row r="101" spans="2:8" ht="31.2">
      <c r="B101" s="6" t="s">
        <v>852</v>
      </c>
      <c r="C101" s="23" t="s">
        <v>853</v>
      </c>
      <c r="D101" s="6" t="s">
        <v>854</v>
      </c>
      <c r="E101" s="15">
        <v>3</v>
      </c>
      <c r="F101" s="15" t="s">
        <v>736</v>
      </c>
      <c r="G101" s="23" t="s">
        <v>857</v>
      </c>
      <c r="H101" s="24" t="s">
        <v>860</v>
      </c>
    </row>
    <row r="102" spans="2:8" ht="62.4">
      <c r="B102" s="6" t="s">
        <v>852</v>
      </c>
      <c r="C102" s="23" t="s">
        <v>853</v>
      </c>
      <c r="D102" s="6" t="s">
        <v>854</v>
      </c>
      <c r="E102" s="15">
        <v>3</v>
      </c>
      <c r="F102" s="15" t="s">
        <v>738</v>
      </c>
      <c r="G102" s="23" t="s">
        <v>857</v>
      </c>
      <c r="H102" s="24" t="s">
        <v>861</v>
      </c>
    </row>
    <row r="103" spans="2:8" ht="62.4">
      <c r="B103" s="6" t="s">
        <v>852</v>
      </c>
      <c r="C103" s="23" t="s">
        <v>853</v>
      </c>
      <c r="D103" s="6" t="s">
        <v>854</v>
      </c>
      <c r="E103" s="15">
        <v>3</v>
      </c>
      <c r="F103" s="15" t="s">
        <v>740</v>
      </c>
      <c r="G103" s="23" t="s">
        <v>857</v>
      </c>
      <c r="H103" s="24" t="s">
        <v>862</v>
      </c>
    </row>
    <row r="104" spans="2:8" ht="31.2">
      <c r="B104" s="6" t="s">
        <v>852</v>
      </c>
      <c r="C104" s="23" t="s">
        <v>853</v>
      </c>
      <c r="D104" s="6" t="s">
        <v>854</v>
      </c>
      <c r="E104" s="15">
        <v>3</v>
      </c>
      <c r="F104" s="15" t="s">
        <v>742</v>
      </c>
      <c r="G104" s="23" t="s">
        <v>857</v>
      </c>
      <c r="H104" s="24" t="s">
        <v>863</v>
      </c>
    </row>
    <row r="105" spans="2:8" ht="46.8">
      <c r="B105" s="6" t="s">
        <v>852</v>
      </c>
      <c r="C105" s="23" t="s">
        <v>853</v>
      </c>
      <c r="D105" s="6" t="s">
        <v>864</v>
      </c>
      <c r="E105" s="15">
        <v>1</v>
      </c>
      <c r="F105" s="15" t="s">
        <v>731</v>
      </c>
      <c r="G105" s="23" t="s">
        <v>865</v>
      </c>
      <c r="H105" s="24" t="s">
        <v>866</v>
      </c>
    </row>
    <row r="106" spans="2:8" ht="31.2">
      <c r="B106" s="6" t="s">
        <v>852</v>
      </c>
      <c r="C106" s="23" t="s">
        <v>853</v>
      </c>
      <c r="D106" s="6" t="s">
        <v>864</v>
      </c>
      <c r="E106" s="15">
        <v>1</v>
      </c>
      <c r="F106" s="15" t="s">
        <v>734</v>
      </c>
      <c r="G106" s="23" t="s">
        <v>865</v>
      </c>
      <c r="H106" s="24" t="s">
        <v>867</v>
      </c>
    </row>
    <row r="107" spans="2:8" ht="31.2">
      <c r="B107" s="6" t="s">
        <v>852</v>
      </c>
      <c r="C107" s="23" t="s">
        <v>853</v>
      </c>
      <c r="D107" s="6" t="s">
        <v>864</v>
      </c>
      <c r="E107" s="15">
        <v>1</v>
      </c>
      <c r="F107" s="15" t="s">
        <v>736</v>
      </c>
      <c r="G107" s="23" t="s">
        <v>865</v>
      </c>
      <c r="H107" s="24" t="s">
        <v>868</v>
      </c>
    </row>
    <row r="108" spans="2:8" ht="31.2">
      <c r="B108" s="6" t="s">
        <v>852</v>
      </c>
      <c r="C108" s="23" t="s">
        <v>853</v>
      </c>
      <c r="D108" s="6" t="s">
        <v>864</v>
      </c>
      <c r="E108" s="15">
        <v>1</v>
      </c>
      <c r="F108" s="15" t="s">
        <v>738</v>
      </c>
      <c r="G108" s="23" t="s">
        <v>865</v>
      </c>
      <c r="H108" s="24" t="s">
        <v>869</v>
      </c>
    </row>
    <row r="109" spans="2:8" ht="31.2">
      <c r="B109" s="6" t="s">
        <v>852</v>
      </c>
      <c r="C109" s="23" t="s">
        <v>853</v>
      </c>
      <c r="D109" s="6" t="s">
        <v>864</v>
      </c>
      <c r="E109" s="15">
        <v>1</v>
      </c>
      <c r="F109" s="15" t="s">
        <v>740</v>
      </c>
      <c r="G109" s="23" t="s">
        <v>865</v>
      </c>
      <c r="H109" s="24" t="s">
        <v>870</v>
      </c>
    </row>
    <row r="110" spans="2:8" ht="31.2">
      <c r="B110" s="6" t="s">
        <v>852</v>
      </c>
      <c r="C110" s="23" t="s">
        <v>853</v>
      </c>
      <c r="D110" s="6" t="s">
        <v>864</v>
      </c>
      <c r="E110" s="15">
        <v>1</v>
      </c>
      <c r="F110" s="15" t="s">
        <v>742</v>
      </c>
      <c r="G110" s="23" t="s">
        <v>865</v>
      </c>
      <c r="H110" s="24" t="s">
        <v>871</v>
      </c>
    </row>
    <row r="111" spans="2:8" ht="46.8">
      <c r="B111" s="6" t="s">
        <v>852</v>
      </c>
      <c r="C111" s="23" t="s">
        <v>853</v>
      </c>
      <c r="D111" s="6" t="s">
        <v>864</v>
      </c>
      <c r="E111" s="15">
        <v>2</v>
      </c>
      <c r="F111" s="15" t="s">
        <v>500</v>
      </c>
      <c r="G111" s="23" t="s">
        <v>872</v>
      </c>
      <c r="H111" s="24" t="s">
        <v>500</v>
      </c>
    </row>
    <row r="112" spans="2:8" ht="405.6">
      <c r="B112" s="6" t="s">
        <v>852</v>
      </c>
      <c r="C112" s="23" t="s">
        <v>853</v>
      </c>
      <c r="D112" s="6" t="s">
        <v>873</v>
      </c>
      <c r="E112" s="15">
        <v>1</v>
      </c>
      <c r="F112" s="15" t="s">
        <v>500</v>
      </c>
      <c r="G112" s="23" t="s">
        <v>874</v>
      </c>
      <c r="H112" s="24" t="s">
        <v>500</v>
      </c>
    </row>
    <row r="113" spans="2:8" ht="171.6">
      <c r="B113" s="6" t="s">
        <v>852</v>
      </c>
      <c r="C113" s="23" t="s">
        <v>853</v>
      </c>
      <c r="D113" s="6" t="s">
        <v>873</v>
      </c>
      <c r="E113" s="15">
        <v>2</v>
      </c>
      <c r="F113" s="15" t="s">
        <v>500</v>
      </c>
      <c r="G113" s="23" t="s">
        <v>875</v>
      </c>
      <c r="H113" s="24" t="s">
        <v>500</v>
      </c>
    </row>
    <row r="114" spans="2:8" ht="93.6">
      <c r="B114" s="6" t="s">
        <v>852</v>
      </c>
      <c r="C114" s="23" t="s">
        <v>853</v>
      </c>
      <c r="D114" s="6" t="s">
        <v>873</v>
      </c>
      <c r="E114" s="15">
        <v>3</v>
      </c>
      <c r="F114" s="15" t="s">
        <v>500</v>
      </c>
      <c r="G114" s="23" t="s">
        <v>876</v>
      </c>
      <c r="H114" s="24" t="s">
        <v>500</v>
      </c>
    </row>
    <row r="115" spans="2:8" ht="46.8">
      <c r="B115" s="6" t="s">
        <v>852</v>
      </c>
      <c r="C115" s="23" t="s">
        <v>853</v>
      </c>
      <c r="D115" s="6" t="s">
        <v>873</v>
      </c>
      <c r="E115" s="15">
        <v>4</v>
      </c>
      <c r="F115" s="15" t="s">
        <v>731</v>
      </c>
      <c r="G115" s="23" t="s">
        <v>877</v>
      </c>
      <c r="H115" s="24" t="s">
        <v>878</v>
      </c>
    </row>
    <row r="116" spans="2:8" ht="78">
      <c r="B116" s="6" t="s">
        <v>852</v>
      </c>
      <c r="C116" s="23" t="s">
        <v>853</v>
      </c>
      <c r="D116" s="6" t="s">
        <v>873</v>
      </c>
      <c r="E116" s="15">
        <v>4</v>
      </c>
      <c r="F116" s="15" t="s">
        <v>734</v>
      </c>
      <c r="G116" s="23" t="s">
        <v>877</v>
      </c>
      <c r="H116" s="24" t="s">
        <v>879</v>
      </c>
    </row>
    <row r="117" spans="2:8" ht="46.8">
      <c r="B117" s="6" t="s">
        <v>852</v>
      </c>
      <c r="C117" s="23" t="s">
        <v>853</v>
      </c>
      <c r="D117" s="6" t="s">
        <v>873</v>
      </c>
      <c r="E117" s="15">
        <v>4</v>
      </c>
      <c r="F117" s="15" t="s">
        <v>736</v>
      </c>
      <c r="G117" s="23" t="s">
        <v>877</v>
      </c>
      <c r="H117" s="24" t="s">
        <v>880</v>
      </c>
    </row>
    <row r="118" spans="2:8" ht="46.8">
      <c r="B118" s="6" t="s">
        <v>852</v>
      </c>
      <c r="C118" s="23" t="s">
        <v>853</v>
      </c>
      <c r="D118" s="6" t="s">
        <v>873</v>
      </c>
      <c r="E118" s="15">
        <v>5</v>
      </c>
      <c r="F118" s="15" t="s">
        <v>500</v>
      </c>
      <c r="G118" s="23" t="s">
        <v>881</v>
      </c>
      <c r="H118" s="24" t="s">
        <v>500</v>
      </c>
    </row>
    <row r="119" spans="2:8" ht="78">
      <c r="B119" s="6" t="s">
        <v>882</v>
      </c>
      <c r="C119" s="23" t="s">
        <v>883</v>
      </c>
      <c r="D119" s="6" t="s">
        <v>884</v>
      </c>
      <c r="E119" s="15">
        <v>1</v>
      </c>
      <c r="F119" s="15" t="s">
        <v>500</v>
      </c>
      <c r="G119" s="23" t="s">
        <v>885</v>
      </c>
      <c r="H119" s="24" t="s">
        <v>500</v>
      </c>
    </row>
    <row r="120" spans="2:8" ht="46.8">
      <c r="B120" s="6" t="s">
        <v>882</v>
      </c>
      <c r="C120" s="23" t="s">
        <v>883</v>
      </c>
      <c r="D120" s="6" t="s">
        <v>884</v>
      </c>
      <c r="E120" s="15">
        <v>2</v>
      </c>
      <c r="F120" s="15" t="s">
        <v>500</v>
      </c>
      <c r="G120" s="23" t="s">
        <v>886</v>
      </c>
      <c r="H120" s="24" t="s">
        <v>500</v>
      </c>
    </row>
    <row r="121" spans="2:8" ht="78">
      <c r="B121" s="6" t="s">
        <v>882</v>
      </c>
      <c r="C121" s="23" t="s">
        <v>883</v>
      </c>
      <c r="D121" s="6" t="s">
        <v>884</v>
      </c>
      <c r="E121" s="15">
        <v>3</v>
      </c>
      <c r="F121" s="15" t="s">
        <v>500</v>
      </c>
      <c r="G121" s="23" t="s">
        <v>887</v>
      </c>
      <c r="H121" s="24" t="s">
        <v>500</v>
      </c>
    </row>
    <row r="122" spans="2:8" ht="62.4">
      <c r="B122" s="6" t="s">
        <v>882</v>
      </c>
      <c r="C122" s="23" t="s">
        <v>883</v>
      </c>
      <c r="D122" s="6" t="s">
        <v>884</v>
      </c>
      <c r="E122" s="15">
        <v>4</v>
      </c>
      <c r="F122" s="15" t="s">
        <v>500</v>
      </c>
      <c r="G122" s="23" t="s">
        <v>888</v>
      </c>
      <c r="H122" s="24" t="s">
        <v>500</v>
      </c>
    </row>
    <row r="123" spans="2:8" ht="46.8">
      <c r="B123" s="6" t="s">
        <v>882</v>
      </c>
      <c r="C123" s="23" t="s">
        <v>883</v>
      </c>
      <c r="D123" s="6" t="s">
        <v>884</v>
      </c>
      <c r="E123" s="15">
        <v>5</v>
      </c>
      <c r="F123" s="15" t="s">
        <v>500</v>
      </c>
      <c r="G123" s="23" t="s">
        <v>889</v>
      </c>
      <c r="H123" s="24" t="s">
        <v>500</v>
      </c>
    </row>
    <row r="124" spans="2:8" ht="46.8">
      <c r="B124" s="6" t="s">
        <v>882</v>
      </c>
      <c r="C124" s="23" t="s">
        <v>883</v>
      </c>
      <c r="D124" s="6" t="s">
        <v>884</v>
      </c>
      <c r="E124" s="15">
        <v>6</v>
      </c>
      <c r="F124" s="15" t="s">
        <v>500</v>
      </c>
      <c r="G124" s="23" t="s">
        <v>890</v>
      </c>
      <c r="H124" s="24" t="s">
        <v>500</v>
      </c>
    </row>
    <row r="125" spans="2:8" ht="78">
      <c r="B125" s="6" t="s">
        <v>882</v>
      </c>
      <c r="C125" s="23" t="s">
        <v>883</v>
      </c>
      <c r="D125" s="6" t="s">
        <v>891</v>
      </c>
      <c r="E125" s="15">
        <v>1</v>
      </c>
      <c r="F125" s="15" t="s">
        <v>500</v>
      </c>
      <c r="G125" s="23" t="s">
        <v>892</v>
      </c>
      <c r="H125" s="24" t="s">
        <v>500</v>
      </c>
    </row>
    <row r="126" spans="2:8" ht="46.8">
      <c r="B126" s="6" t="s">
        <v>882</v>
      </c>
      <c r="C126" s="23" t="s">
        <v>883</v>
      </c>
      <c r="D126" s="6" t="s">
        <v>891</v>
      </c>
      <c r="E126" s="15">
        <v>2</v>
      </c>
      <c r="F126" s="15" t="s">
        <v>500</v>
      </c>
      <c r="G126" s="23" t="s">
        <v>893</v>
      </c>
      <c r="H126" s="24" t="s">
        <v>500</v>
      </c>
    </row>
    <row r="127" spans="2:8" ht="78">
      <c r="B127" s="6" t="s">
        <v>882</v>
      </c>
      <c r="C127" s="23" t="s">
        <v>883</v>
      </c>
      <c r="D127" s="6" t="s">
        <v>891</v>
      </c>
      <c r="E127" s="15">
        <v>3</v>
      </c>
      <c r="F127" s="15" t="s">
        <v>500</v>
      </c>
      <c r="G127" s="23" t="s">
        <v>894</v>
      </c>
      <c r="H127" s="24" t="s">
        <v>500</v>
      </c>
    </row>
    <row r="128" spans="2:8" ht="78">
      <c r="B128" s="6" t="s">
        <v>882</v>
      </c>
      <c r="C128" s="23" t="s">
        <v>883</v>
      </c>
      <c r="D128" s="6" t="s">
        <v>895</v>
      </c>
      <c r="E128" s="15">
        <v>1</v>
      </c>
      <c r="F128" s="15" t="s">
        <v>500</v>
      </c>
      <c r="G128" s="23" t="s">
        <v>896</v>
      </c>
      <c r="H128" s="24" t="s">
        <v>500</v>
      </c>
    </row>
    <row r="129" spans="2:8" ht="140.4">
      <c r="B129" s="6" t="s">
        <v>882</v>
      </c>
      <c r="C129" s="23" t="s">
        <v>883</v>
      </c>
      <c r="D129" s="6" t="s">
        <v>895</v>
      </c>
      <c r="E129" s="15">
        <v>2</v>
      </c>
      <c r="F129" s="15" t="s">
        <v>500</v>
      </c>
      <c r="G129" s="23" t="s">
        <v>897</v>
      </c>
      <c r="H129" s="24" t="s">
        <v>500</v>
      </c>
    </row>
    <row r="130" spans="2:8" ht="46.8">
      <c r="B130" s="6" t="s">
        <v>882</v>
      </c>
      <c r="C130" s="23" t="s">
        <v>883</v>
      </c>
      <c r="D130" s="6" t="s">
        <v>895</v>
      </c>
      <c r="E130" s="15">
        <v>3</v>
      </c>
      <c r="F130" s="15" t="s">
        <v>500</v>
      </c>
      <c r="G130" s="23" t="s">
        <v>898</v>
      </c>
      <c r="H130" s="24" t="s">
        <v>500</v>
      </c>
    </row>
    <row r="131" spans="2:8" ht="234">
      <c r="B131" s="6" t="s">
        <v>882</v>
      </c>
      <c r="C131" s="23" t="s">
        <v>883</v>
      </c>
      <c r="D131" s="6" t="s">
        <v>895</v>
      </c>
      <c r="E131" s="15">
        <v>4</v>
      </c>
      <c r="F131" s="15" t="s">
        <v>500</v>
      </c>
      <c r="G131" s="23" t="s">
        <v>899</v>
      </c>
      <c r="H131" s="24" t="s">
        <v>500</v>
      </c>
    </row>
    <row r="132" spans="2:8" ht="62.4">
      <c r="B132" s="6" t="s">
        <v>882</v>
      </c>
      <c r="C132" s="23" t="s">
        <v>883</v>
      </c>
      <c r="D132" s="6" t="s">
        <v>895</v>
      </c>
      <c r="E132" s="15">
        <v>5</v>
      </c>
      <c r="F132" s="15" t="s">
        <v>500</v>
      </c>
      <c r="G132" s="23" t="s">
        <v>900</v>
      </c>
      <c r="H132" s="24" t="s">
        <v>500</v>
      </c>
    </row>
    <row r="133" spans="2:8" ht="62.4">
      <c r="B133" s="6" t="s">
        <v>882</v>
      </c>
      <c r="C133" s="23" t="s">
        <v>883</v>
      </c>
      <c r="D133" s="6" t="s">
        <v>895</v>
      </c>
      <c r="E133" s="15">
        <v>6</v>
      </c>
      <c r="F133" s="15" t="s">
        <v>500</v>
      </c>
      <c r="G133" s="23" t="s">
        <v>901</v>
      </c>
      <c r="H133" s="24" t="s">
        <v>500</v>
      </c>
    </row>
    <row r="134" spans="2:8" ht="109.2">
      <c r="B134" s="6" t="s">
        <v>882</v>
      </c>
      <c r="C134" s="23" t="s">
        <v>883</v>
      </c>
      <c r="D134" s="6" t="s">
        <v>895</v>
      </c>
      <c r="E134" s="15">
        <v>7</v>
      </c>
      <c r="F134" s="15" t="s">
        <v>500</v>
      </c>
      <c r="G134" s="23" t="s">
        <v>902</v>
      </c>
      <c r="H134" s="24" t="s">
        <v>500</v>
      </c>
    </row>
    <row r="135" spans="2:8" ht="140.4">
      <c r="B135" s="6" t="s">
        <v>882</v>
      </c>
      <c r="C135" s="23" t="s">
        <v>883</v>
      </c>
      <c r="D135" s="6" t="s">
        <v>895</v>
      </c>
      <c r="E135" s="15">
        <v>8</v>
      </c>
      <c r="F135" s="15" t="s">
        <v>731</v>
      </c>
      <c r="G135" s="23" t="s">
        <v>903</v>
      </c>
      <c r="H135" s="24" t="s">
        <v>904</v>
      </c>
    </row>
    <row r="136" spans="2:8" ht="140.4">
      <c r="B136" s="6" t="s">
        <v>882</v>
      </c>
      <c r="C136" s="23" t="s">
        <v>883</v>
      </c>
      <c r="D136" s="6" t="s">
        <v>895</v>
      </c>
      <c r="E136" s="15">
        <v>8</v>
      </c>
      <c r="F136" s="15" t="s">
        <v>734</v>
      </c>
      <c r="G136" s="23" t="s">
        <v>903</v>
      </c>
      <c r="H136" s="24" t="s">
        <v>905</v>
      </c>
    </row>
    <row r="137" spans="2:8" ht="140.4">
      <c r="B137" s="6" t="s">
        <v>882</v>
      </c>
      <c r="C137" s="23" t="s">
        <v>883</v>
      </c>
      <c r="D137" s="6" t="s">
        <v>895</v>
      </c>
      <c r="E137" s="15">
        <v>8</v>
      </c>
      <c r="F137" s="15" t="s">
        <v>736</v>
      </c>
      <c r="G137" s="23" t="s">
        <v>903</v>
      </c>
      <c r="H137" s="24" t="s">
        <v>906</v>
      </c>
    </row>
    <row r="138" spans="2:8" ht="31.2">
      <c r="B138" s="6" t="s">
        <v>882</v>
      </c>
      <c r="C138" s="23" t="s">
        <v>883</v>
      </c>
      <c r="D138" s="6" t="s">
        <v>907</v>
      </c>
      <c r="E138" s="15">
        <v>1</v>
      </c>
      <c r="F138" s="15" t="s">
        <v>731</v>
      </c>
      <c r="G138" s="23" t="s">
        <v>908</v>
      </c>
      <c r="H138" s="24" t="s">
        <v>909</v>
      </c>
    </row>
    <row r="139" spans="2:8" ht="31.2">
      <c r="B139" s="6" t="s">
        <v>882</v>
      </c>
      <c r="C139" s="23" t="s">
        <v>883</v>
      </c>
      <c r="D139" s="6" t="s">
        <v>907</v>
      </c>
      <c r="E139" s="15">
        <v>1</v>
      </c>
      <c r="F139" s="15" t="s">
        <v>734</v>
      </c>
      <c r="G139" s="23" t="s">
        <v>908</v>
      </c>
      <c r="H139" s="24" t="s">
        <v>910</v>
      </c>
    </row>
    <row r="140" spans="2:8" ht="31.2">
      <c r="B140" s="6" t="s">
        <v>882</v>
      </c>
      <c r="C140" s="23" t="s">
        <v>883</v>
      </c>
      <c r="D140" s="6" t="s">
        <v>907</v>
      </c>
      <c r="E140" s="15">
        <v>1</v>
      </c>
      <c r="F140" s="15" t="s">
        <v>736</v>
      </c>
      <c r="G140" s="23" t="s">
        <v>908</v>
      </c>
      <c r="H140" s="24" t="s">
        <v>911</v>
      </c>
    </row>
    <row r="141" spans="2:8" ht="62.4">
      <c r="B141" s="6" t="s">
        <v>882</v>
      </c>
      <c r="C141" s="23" t="s">
        <v>883</v>
      </c>
      <c r="D141" s="6" t="s">
        <v>907</v>
      </c>
      <c r="E141" s="15">
        <v>1</v>
      </c>
      <c r="F141" s="15" t="s">
        <v>738</v>
      </c>
      <c r="G141" s="23" t="s">
        <v>908</v>
      </c>
      <c r="H141" s="24" t="s">
        <v>912</v>
      </c>
    </row>
    <row r="142" spans="2:8" ht="31.2">
      <c r="B142" s="6" t="s">
        <v>882</v>
      </c>
      <c r="C142" s="23" t="s">
        <v>883</v>
      </c>
      <c r="D142" s="6" t="s">
        <v>907</v>
      </c>
      <c r="E142" s="15">
        <v>1</v>
      </c>
      <c r="F142" s="15" t="s">
        <v>740</v>
      </c>
      <c r="G142" s="23" t="s">
        <v>908</v>
      </c>
      <c r="H142" s="24" t="s">
        <v>913</v>
      </c>
    </row>
    <row r="143" spans="2:8" ht="31.2">
      <c r="B143" s="6" t="s">
        <v>882</v>
      </c>
      <c r="C143" s="23" t="s">
        <v>883</v>
      </c>
      <c r="D143" s="6" t="s">
        <v>907</v>
      </c>
      <c r="E143" s="15">
        <v>2</v>
      </c>
      <c r="F143" s="15" t="s">
        <v>731</v>
      </c>
      <c r="G143" s="23" t="s">
        <v>914</v>
      </c>
      <c r="H143" s="24" t="s">
        <v>915</v>
      </c>
    </row>
    <row r="144" spans="2:8" ht="46.8">
      <c r="B144" s="6" t="s">
        <v>882</v>
      </c>
      <c r="C144" s="23" t="s">
        <v>883</v>
      </c>
      <c r="D144" s="6" t="s">
        <v>907</v>
      </c>
      <c r="E144" s="15">
        <v>2</v>
      </c>
      <c r="F144" s="15" t="s">
        <v>734</v>
      </c>
      <c r="G144" s="23" t="s">
        <v>914</v>
      </c>
      <c r="H144" s="24" t="s">
        <v>916</v>
      </c>
    </row>
    <row r="145" spans="2:8" ht="31.2">
      <c r="B145" s="6" t="s">
        <v>882</v>
      </c>
      <c r="C145" s="23" t="s">
        <v>883</v>
      </c>
      <c r="D145" s="6" t="s">
        <v>907</v>
      </c>
      <c r="E145" s="15">
        <v>2</v>
      </c>
      <c r="F145" s="15" t="s">
        <v>736</v>
      </c>
      <c r="G145" s="23" t="s">
        <v>914</v>
      </c>
      <c r="H145" s="24" t="s">
        <v>917</v>
      </c>
    </row>
    <row r="146" spans="2:8" ht="46.8">
      <c r="B146" s="6" t="s">
        <v>882</v>
      </c>
      <c r="C146" s="23" t="s">
        <v>883</v>
      </c>
      <c r="D146" s="6" t="s">
        <v>907</v>
      </c>
      <c r="E146" s="15">
        <v>3</v>
      </c>
      <c r="F146" s="15" t="s">
        <v>500</v>
      </c>
      <c r="G146" s="23" t="s">
        <v>918</v>
      </c>
      <c r="H146" s="24" t="s">
        <v>500</v>
      </c>
    </row>
    <row r="147" spans="2:8" ht="62.4">
      <c r="B147" s="6" t="s">
        <v>919</v>
      </c>
      <c r="C147" s="23" t="s">
        <v>920</v>
      </c>
      <c r="D147" s="6" t="s">
        <v>921</v>
      </c>
      <c r="E147" s="15">
        <v>1</v>
      </c>
      <c r="F147" s="15" t="s">
        <v>731</v>
      </c>
      <c r="G147" s="23" t="s">
        <v>922</v>
      </c>
      <c r="H147" s="24" t="s">
        <v>923</v>
      </c>
    </row>
    <row r="148" spans="2:8" ht="140.4">
      <c r="B148" s="6" t="s">
        <v>919</v>
      </c>
      <c r="C148" s="23" t="s">
        <v>920</v>
      </c>
      <c r="D148" s="6" t="s">
        <v>921</v>
      </c>
      <c r="E148" s="15">
        <v>1</v>
      </c>
      <c r="F148" s="15" t="s">
        <v>734</v>
      </c>
      <c r="G148" s="23" t="s">
        <v>922</v>
      </c>
      <c r="H148" s="24" t="s">
        <v>924</v>
      </c>
    </row>
    <row r="149" spans="2:8" ht="215.25" customHeight="1">
      <c r="B149" s="6" t="s">
        <v>919</v>
      </c>
      <c r="C149" s="23" t="s">
        <v>920</v>
      </c>
      <c r="D149" s="6" t="s">
        <v>921</v>
      </c>
      <c r="E149" s="15">
        <v>2</v>
      </c>
      <c r="F149" s="15" t="s">
        <v>500</v>
      </c>
      <c r="G149" s="23" t="s">
        <v>925</v>
      </c>
      <c r="H149" s="24" t="s">
        <v>500</v>
      </c>
    </row>
    <row r="150" spans="2:8" ht="296.39999999999998">
      <c r="B150" s="6" t="s">
        <v>919</v>
      </c>
      <c r="C150" s="23" t="s">
        <v>920</v>
      </c>
      <c r="D150" s="6" t="s">
        <v>921</v>
      </c>
      <c r="E150" s="15">
        <v>3</v>
      </c>
      <c r="F150" s="15" t="s">
        <v>500</v>
      </c>
      <c r="G150" s="23" t="s">
        <v>926</v>
      </c>
      <c r="H150" s="24" t="s">
        <v>500</v>
      </c>
    </row>
    <row r="151" spans="2:8" ht="31.2">
      <c r="B151" s="6" t="s">
        <v>919</v>
      </c>
      <c r="C151" s="23" t="s">
        <v>920</v>
      </c>
      <c r="D151" s="6" t="s">
        <v>921</v>
      </c>
      <c r="E151" s="15">
        <v>4</v>
      </c>
      <c r="F151" s="15" t="s">
        <v>731</v>
      </c>
      <c r="G151" s="23" t="s">
        <v>927</v>
      </c>
      <c r="H151" s="24" t="s">
        <v>928</v>
      </c>
    </row>
    <row r="152" spans="2:8">
      <c r="B152" s="6" t="s">
        <v>919</v>
      </c>
      <c r="C152" s="23" t="s">
        <v>920</v>
      </c>
      <c r="D152" s="6" t="s">
        <v>921</v>
      </c>
      <c r="E152" s="15">
        <v>4</v>
      </c>
      <c r="F152" s="15" t="s">
        <v>734</v>
      </c>
      <c r="G152" s="23" t="s">
        <v>927</v>
      </c>
      <c r="H152" s="24" t="s">
        <v>929</v>
      </c>
    </row>
    <row r="153" spans="2:8" ht="46.8">
      <c r="B153" s="6" t="s">
        <v>919</v>
      </c>
      <c r="C153" s="23" t="s">
        <v>920</v>
      </c>
      <c r="D153" s="6" t="s">
        <v>921</v>
      </c>
      <c r="E153" s="15">
        <v>4</v>
      </c>
      <c r="F153" s="15" t="s">
        <v>736</v>
      </c>
      <c r="G153" s="23" t="s">
        <v>927</v>
      </c>
      <c r="H153" s="24" t="s">
        <v>930</v>
      </c>
    </row>
    <row r="154" spans="2:8" ht="46.8">
      <c r="B154" s="6" t="s">
        <v>919</v>
      </c>
      <c r="C154" s="23" t="s">
        <v>920</v>
      </c>
      <c r="D154" s="6" t="s">
        <v>921</v>
      </c>
      <c r="E154" s="15">
        <v>4</v>
      </c>
      <c r="F154" s="15" t="s">
        <v>738</v>
      </c>
      <c r="G154" s="23" t="s">
        <v>927</v>
      </c>
      <c r="H154" s="24" t="s">
        <v>931</v>
      </c>
    </row>
    <row r="155" spans="2:8" ht="31.2">
      <c r="B155" s="6" t="s">
        <v>919</v>
      </c>
      <c r="C155" s="23" t="s">
        <v>920</v>
      </c>
      <c r="D155" s="6" t="s">
        <v>921</v>
      </c>
      <c r="E155" s="15">
        <v>4</v>
      </c>
      <c r="F155" s="15" t="s">
        <v>740</v>
      </c>
      <c r="G155" s="23" t="s">
        <v>927</v>
      </c>
      <c r="H155" s="24" t="s">
        <v>932</v>
      </c>
    </row>
    <row r="156" spans="2:8" ht="88.5" customHeight="1">
      <c r="B156" s="6" t="s">
        <v>919</v>
      </c>
      <c r="C156" s="23" t="s">
        <v>920</v>
      </c>
      <c r="D156" s="6" t="s">
        <v>921</v>
      </c>
      <c r="E156" s="15">
        <v>5</v>
      </c>
      <c r="F156" s="15" t="s">
        <v>500</v>
      </c>
      <c r="G156" s="23" t="s">
        <v>933</v>
      </c>
      <c r="H156" s="24"/>
    </row>
    <row r="157" spans="2:8" ht="149.25" customHeight="1">
      <c r="B157" s="6" t="s">
        <v>919</v>
      </c>
      <c r="C157" s="23" t="s">
        <v>920</v>
      </c>
      <c r="D157" s="6" t="s">
        <v>921</v>
      </c>
      <c r="E157" s="15">
        <v>6</v>
      </c>
      <c r="F157" s="15" t="s">
        <v>500</v>
      </c>
      <c r="G157" s="23" t="s">
        <v>934</v>
      </c>
      <c r="H157" s="24"/>
    </row>
    <row r="158" spans="2:8" ht="31.2">
      <c r="B158" s="6" t="s">
        <v>919</v>
      </c>
      <c r="C158" s="23" t="s">
        <v>920</v>
      </c>
      <c r="D158" s="6" t="s">
        <v>921</v>
      </c>
      <c r="E158" s="15">
        <v>7</v>
      </c>
      <c r="F158" s="15" t="s">
        <v>731</v>
      </c>
      <c r="G158" s="23" t="s">
        <v>935</v>
      </c>
      <c r="H158" s="24" t="s">
        <v>936</v>
      </c>
    </row>
    <row r="159" spans="2:8" ht="62.4">
      <c r="B159" s="6" t="s">
        <v>919</v>
      </c>
      <c r="C159" s="23" t="s">
        <v>920</v>
      </c>
      <c r="D159" s="6" t="s">
        <v>921</v>
      </c>
      <c r="E159" s="15">
        <v>7</v>
      </c>
      <c r="F159" s="15" t="s">
        <v>734</v>
      </c>
      <c r="G159" s="23" t="s">
        <v>935</v>
      </c>
      <c r="H159" s="24" t="s">
        <v>937</v>
      </c>
    </row>
    <row r="160" spans="2:8" ht="62.4">
      <c r="B160" s="6" t="s">
        <v>919</v>
      </c>
      <c r="C160" s="23" t="s">
        <v>920</v>
      </c>
      <c r="D160" s="6" t="s">
        <v>921</v>
      </c>
      <c r="E160" s="15">
        <v>7</v>
      </c>
      <c r="F160" s="15" t="s">
        <v>736</v>
      </c>
      <c r="G160" s="23" t="s">
        <v>935</v>
      </c>
      <c r="H160" s="24" t="s">
        <v>938</v>
      </c>
    </row>
    <row r="161" spans="2:8" ht="46.8">
      <c r="B161" s="6" t="s">
        <v>919</v>
      </c>
      <c r="C161" s="23" t="s">
        <v>920</v>
      </c>
      <c r="D161" s="6" t="s">
        <v>921</v>
      </c>
      <c r="E161" s="15">
        <v>7</v>
      </c>
      <c r="F161" s="15" t="s">
        <v>738</v>
      </c>
      <c r="G161" s="23" t="s">
        <v>935</v>
      </c>
      <c r="H161" s="24" t="s">
        <v>939</v>
      </c>
    </row>
    <row r="162" spans="2:8" ht="280.8">
      <c r="B162" s="6" t="s">
        <v>919</v>
      </c>
      <c r="C162" s="23" t="s">
        <v>920</v>
      </c>
      <c r="D162" s="6" t="s">
        <v>921</v>
      </c>
      <c r="E162" s="15">
        <v>8</v>
      </c>
      <c r="F162" s="15" t="s">
        <v>731</v>
      </c>
      <c r="G162" s="23" t="s">
        <v>940</v>
      </c>
      <c r="H162" s="25" t="s">
        <v>941</v>
      </c>
    </row>
    <row r="163" spans="2:8" ht="280.8">
      <c r="B163" s="6" t="s">
        <v>919</v>
      </c>
      <c r="C163" s="23" t="s">
        <v>920</v>
      </c>
      <c r="D163" s="6" t="s">
        <v>921</v>
      </c>
      <c r="E163" s="15">
        <v>8</v>
      </c>
      <c r="F163" s="15" t="s">
        <v>734</v>
      </c>
      <c r="G163" s="23" t="s">
        <v>940</v>
      </c>
      <c r="H163" s="24" t="s">
        <v>942</v>
      </c>
    </row>
    <row r="164" spans="2:8" ht="280.8">
      <c r="B164" s="6" t="s">
        <v>919</v>
      </c>
      <c r="C164" s="23" t="s">
        <v>920</v>
      </c>
      <c r="D164" s="6" t="s">
        <v>921</v>
      </c>
      <c r="E164" s="15">
        <v>8</v>
      </c>
      <c r="F164" s="15" t="s">
        <v>736</v>
      </c>
      <c r="G164" s="23" t="s">
        <v>940</v>
      </c>
      <c r="H164" s="24" t="s">
        <v>943</v>
      </c>
    </row>
    <row r="165" spans="2:8" ht="109.2">
      <c r="B165" s="6" t="s">
        <v>919</v>
      </c>
      <c r="C165" s="23" t="s">
        <v>920</v>
      </c>
      <c r="D165" s="6" t="s">
        <v>944</v>
      </c>
      <c r="E165" s="15">
        <v>1</v>
      </c>
      <c r="F165" s="15" t="s">
        <v>731</v>
      </c>
      <c r="G165" s="23" t="s">
        <v>945</v>
      </c>
      <c r="H165" s="24" t="s">
        <v>946</v>
      </c>
    </row>
    <row r="166" spans="2:8" ht="109.2">
      <c r="B166" s="6" t="s">
        <v>919</v>
      </c>
      <c r="C166" s="23" t="s">
        <v>920</v>
      </c>
      <c r="D166" s="6" t="s">
        <v>944</v>
      </c>
      <c r="E166" s="15">
        <v>1</v>
      </c>
      <c r="F166" s="15" t="s">
        <v>734</v>
      </c>
      <c r="G166" s="23" t="s">
        <v>945</v>
      </c>
      <c r="H166" s="24" t="s">
        <v>947</v>
      </c>
    </row>
    <row r="167" spans="2:8" ht="312">
      <c r="B167" s="6" t="s">
        <v>919</v>
      </c>
      <c r="C167" s="23" t="s">
        <v>920</v>
      </c>
      <c r="D167" s="6" t="s">
        <v>944</v>
      </c>
      <c r="E167" s="15">
        <v>2</v>
      </c>
      <c r="F167" s="15" t="s">
        <v>500</v>
      </c>
      <c r="G167" s="23" t="s">
        <v>948</v>
      </c>
      <c r="H167" s="24" t="s">
        <v>500</v>
      </c>
    </row>
    <row r="168" spans="2:8" ht="62.4">
      <c r="B168" s="6" t="s">
        <v>919</v>
      </c>
      <c r="C168" s="23" t="s">
        <v>920</v>
      </c>
      <c r="D168" s="6" t="s">
        <v>949</v>
      </c>
      <c r="E168" s="15">
        <v>1</v>
      </c>
      <c r="F168" s="15" t="s">
        <v>500</v>
      </c>
      <c r="G168" s="23" t="s">
        <v>950</v>
      </c>
      <c r="H168" s="24" t="s">
        <v>500</v>
      </c>
    </row>
    <row r="169" spans="2:8" ht="62.4">
      <c r="B169" s="6" t="s">
        <v>919</v>
      </c>
      <c r="C169" s="23" t="s">
        <v>920</v>
      </c>
      <c r="D169" s="6" t="s">
        <v>949</v>
      </c>
      <c r="E169" s="15">
        <v>2</v>
      </c>
      <c r="F169" s="15" t="s">
        <v>731</v>
      </c>
      <c r="G169" s="23" t="s">
        <v>951</v>
      </c>
      <c r="H169" s="24" t="s">
        <v>952</v>
      </c>
    </row>
    <row r="170" spans="2:8" ht="78">
      <c r="B170" s="6" t="s">
        <v>919</v>
      </c>
      <c r="C170" s="23" t="s">
        <v>920</v>
      </c>
      <c r="D170" s="6" t="s">
        <v>949</v>
      </c>
      <c r="E170" s="15">
        <v>2</v>
      </c>
      <c r="F170" s="15" t="s">
        <v>734</v>
      </c>
      <c r="G170" s="23" t="s">
        <v>951</v>
      </c>
      <c r="H170" s="24" t="s">
        <v>953</v>
      </c>
    </row>
    <row r="171" spans="2:8" ht="31.2">
      <c r="B171" s="6" t="s">
        <v>919</v>
      </c>
      <c r="C171" s="23" t="s">
        <v>920</v>
      </c>
      <c r="D171" s="6" t="s">
        <v>949</v>
      </c>
      <c r="E171" s="15">
        <v>2</v>
      </c>
      <c r="F171" s="15" t="s">
        <v>736</v>
      </c>
      <c r="G171" s="23" t="s">
        <v>951</v>
      </c>
      <c r="H171" s="24" t="s">
        <v>954</v>
      </c>
    </row>
    <row r="172" spans="2:8" ht="78">
      <c r="B172" s="6" t="s">
        <v>919</v>
      </c>
      <c r="C172" s="23" t="s">
        <v>920</v>
      </c>
      <c r="D172" s="6" t="s">
        <v>949</v>
      </c>
      <c r="E172" s="15">
        <v>2</v>
      </c>
      <c r="F172" s="15" t="s">
        <v>738</v>
      </c>
      <c r="G172" s="23" t="s">
        <v>951</v>
      </c>
      <c r="H172" s="24" t="s">
        <v>955</v>
      </c>
    </row>
    <row r="173" spans="2:8">
      <c r="B173" s="6" t="s">
        <v>919</v>
      </c>
      <c r="C173" s="23" t="s">
        <v>920</v>
      </c>
      <c r="D173" s="6" t="s">
        <v>949</v>
      </c>
      <c r="E173" s="15">
        <v>2</v>
      </c>
      <c r="F173" s="15" t="s">
        <v>740</v>
      </c>
      <c r="G173" s="23" t="s">
        <v>951</v>
      </c>
      <c r="H173" s="24" t="s">
        <v>956</v>
      </c>
    </row>
    <row r="174" spans="2:8" ht="62.4">
      <c r="B174" s="6" t="s">
        <v>919</v>
      </c>
      <c r="C174" s="23" t="s">
        <v>920</v>
      </c>
      <c r="D174" s="6" t="s">
        <v>949</v>
      </c>
      <c r="E174" s="15">
        <v>2</v>
      </c>
      <c r="F174" s="15" t="s">
        <v>742</v>
      </c>
      <c r="G174" s="23" t="s">
        <v>951</v>
      </c>
      <c r="H174" s="24" t="s">
        <v>957</v>
      </c>
    </row>
    <row r="175" spans="2:8" ht="46.8">
      <c r="B175" s="6" t="s">
        <v>919</v>
      </c>
      <c r="C175" s="23" t="s">
        <v>920</v>
      </c>
      <c r="D175" s="6" t="s">
        <v>949</v>
      </c>
      <c r="E175" s="15">
        <v>2</v>
      </c>
      <c r="F175" s="15" t="s">
        <v>744</v>
      </c>
      <c r="G175" s="23" t="s">
        <v>951</v>
      </c>
      <c r="H175" s="24" t="s">
        <v>958</v>
      </c>
    </row>
    <row r="176" spans="2:8" ht="46.8">
      <c r="B176" s="6" t="s">
        <v>919</v>
      </c>
      <c r="C176" s="23" t="s">
        <v>920</v>
      </c>
      <c r="D176" s="6" t="s">
        <v>949</v>
      </c>
      <c r="E176" s="15">
        <v>2</v>
      </c>
      <c r="F176" s="15" t="s">
        <v>746</v>
      </c>
      <c r="G176" s="23" t="s">
        <v>951</v>
      </c>
      <c r="H176" s="24" t="s">
        <v>959</v>
      </c>
    </row>
    <row r="177" spans="2:8" ht="46.8">
      <c r="B177" s="6" t="s">
        <v>919</v>
      </c>
      <c r="C177" s="23" t="s">
        <v>920</v>
      </c>
      <c r="D177" s="6" t="s">
        <v>949</v>
      </c>
      <c r="E177" s="15">
        <v>2</v>
      </c>
      <c r="F177" s="15" t="s">
        <v>748</v>
      </c>
      <c r="G177" s="23" t="s">
        <v>951</v>
      </c>
      <c r="H177" s="24" t="s">
        <v>960</v>
      </c>
    </row>
    <row r="178" spans="2:8" ht="78">
      <c r="B178" s="6" t="s">
        <v>919</v>
      </c>
      <c r="C178" s="23" t="s">
        <v>920</v>
      </c>
      <c r="D178" s="6" t="s">
        <v>949</v>
      </c>
      <c r="E178" s="15">
        <v>3</v>
      </c>
      <c r="F178" s="15" t="s">
        <v>731</v>
      </c>
      <c r="G178" s="23" t="s">
        <v>961</v>
      </c>
      <c r="H178" s="24" t="s">
        <v>962</v>
      </c>
    </row>
    <row r="179" spans="2:8" ht="78">
      <c r="B179" s="6" t="s">
        <v>919</v>
      </c>
      <c r="C179" s="23" t="s">
        <v>920</v>
      </c>
      <c r="D179" s="6" t="s">
        <v>949</v>
      </c>
      <c r="E179" s="15">
        <v>3</v>
      </c>
      <c r="F179" s="15" t="s">
        <v>734</v>
      </c>
      <c r="G179" s="23" t="s">
        <v>961</v>
      </c>
      <c r="H179" s="24" t="s">
        <v>963</v>
      </c>
    </row>
    <row r="180" spans="2:8" ht="62.4">
      <c r="B180" s="6" t="s">
        <v>919</v>
      </c>
      <c r="C180" s="23" t="s">
        <v>920</v>
      </c>
      <c r="D180" s="6" t="s">
        <v>949</v>
      </c>
      <c r="E180" s="15">
        <v>3</v>
      </c>
      <c r="F180" s="15" t="s">
        <v>736</v>
      </c>
      <c r="G180" s="23" t="s">
        <v>961</v>
      </c>
      <c r="H180" s="24" t="s">
        <v>964</v>
      </c>
    </row>
    <row r="181" spans="2:8" ht="31.2">
      <c r="B181" s="6" t="s">
        <v>919</v>
      </c>
      <c r="C181" s="23" t="s">
        <v>920</v>
      </c>
      <c r="D181" s="6" t="s">
        <v>949</v>
      </c>
      <c r="E181" s="15">
        <v>3</v>
      </c>
      <c r="F181" s="15" t="s">
        <v>738</v>
      </c>
      <c r="G181" s="23" t="s">
        <v>961</v>
      </c>
      <c r="H181" s="24" t="s">
        <v>965</v>
      </c>
    </row>
    <row r="182" spans="2:8" ht="343.2">
      <c r="B182" s="6" t="s">
        <v>919</v>
      </c>
      <c r="C182" s="23" t="s">
        <v>920</v>
      </c>
      <c r="D182" s="6" t="s">
        <v>949</v>
      </c>
      <c r="E182" s="15">
        <v>3</v>
      </c>
      <c r="F182" s="15" t="s">
        <v>740</v>
      </c>
      <c r="G182" s="23" t="s">
        <v>961</v>
      </c>
      <c r="H182" s="24" t="s">
        <v>966</v>
      </c>
    </row>
    <row r="183" spans="2:8" ht="140.4">
      <c r="B183" s="6" t="s">
        <v>919</v>
      </c>
      <c r="C183" s="23" t="s">
        <v>920</v>
      </c>
      <c r="D183" s="6" t="s">
        <v>949</v>
      </c>
      <c r="E183" s="15">
        <v>3</v>
      </c>
      <c r="F183" s="15" t="s">
        <v>742</v>
      </c>
      <c r="G183" s="23" t="s">
        <v>961</v>
      </c>
      <c r="H183" s="24" t="s">
        <v>967</v>
      </c>
    </row>
    <row r="184" spans="2:8" ht="31.2">
      <c r="B184" s="6" t="s">
        <v>919</v>
      </c>
      <c r="C184" s="23" t="s">
        <v>920</v>
      </c>
      <c r="D184" s="6" t="s">
        <v>949</v>
      </c>
      <c r="E184" s="15">
        <v>4</v>
      </c>
      <c r="F184" s="15" t="s">
        <v>500</v>
      </c>
      <c r="G184" s="23" t="s">
        <v>968</v>
      </c>
      <c r="H184" s="24" t="s">
        <v>500</v>
      </c>
    </row>
    <row r="185" spans="2:8" ht="62.4">
      <c r="B185" s="6" t="s">
        <v>969</v>
      </c>
      <c r="C185" s="23" t="s">
        <v>970</v>
      </c>
      <c r="D185" s="6" t="s">
        <v>971</v>
      </c>
      <c r="E185" s="15">
        <v>1</v>
      </c>
      <c r="F185" s="15" t="s">
        <v>731</v>
      </c>
      <c r="G185" s="23" t="s">
        <v>972</v>
      </c>
      <c r="H185" s="24" t="s">
        <v>973</v>
      </c>
    </row>
    <row r="186" spans="2:8" ht="46.8">
      <c r="B186" s="6" t="s">
        <v>969</v>
      </c>
      <c r="C186" s="23" t="s">
        <v>970</v>
      </c>
      <c r="D186" s="6" t="s">
        <v>971</v>
      </c>
      <c r="E186" s="15">
        <v>1</v>
      </c>
      <c r="F186" s="15" t="s">
        <v>734</v>
      </c>
      <c r="G186" s="23" t="s">
        <v>972</v>
      </c>
      <c r="H186" s="24" t="s">
        <v>974</v>
      </c>
    </row>
    <row r="187" spans="2:8" ht="78">
      <c r="B187" s="6" t="s">
        <v>969</v>
      </c>
      <c r="C187" s="23" t="s">
        <v>970</v>
      </c>
      <c r="D187" s="6" t="s">
        <v>971</v>
      </c>
      <c r="E187" s="15">
        <v>1</v>
      </c>
      <c r="F187" s="15" t="s">
        <v>736</v>
      </c>
      <c r="G187" s="23" t="s">
        <v>972</v>
      </c>
      <c r="H187" s="24" t="s">
        <v>975</v>
      </c>
    </row>
    <row r="188" spans="2:8" ht="62.4">
      <c r="B188" s="6" t="s">
        <v>969</v>
      </c>
      <c r="C188" s="23" t="s">
        <v>970</v>
      </c>
      <c r="D188" s="6" t="s">
        <v>971</v>
      </c>
      <c r="E188" s="15">
        <v>2</v>
      </c>
      <c r="F188" s="15" t="s">
        <v>500</v>
      </c>
      <c r="G188" s="23" t="s">
        <v>976</v>
      </c>
      <c r="H188" s="24" t="s">
        <v>500</v>
      </c>
    </row>
    <row r="189" spans="2:8" ht="46.8">
      <c r="B189" s="6" t="s">
        <v>969</v>
      </c>
      <c r="C189" s="23" t="s">
        <v>970</v>
      </c>
      <c r="D189" s="6" t="s">
        <v>971</v>
      </c>
      <c r="E189" s="15">
        <v>3</v>
      </c>
      <c r="F189" s="15" t="s">
        <v>500</v>
      </c>
      <c r="G189" s="23" t="s">
        <v>977</v>
      </c>
      <c r="H189" s="24" t="s">
        <v>500</v>
      </c>
    </row>
    <row r="190" spans="2:8"/>
    <row r="191" spans="2:8"/>
  </sheetData>
  <autoFilter ref="B2:H189" xr:uid="{E18DF96D-E69A-274E-B30F-BFB633496F7D}"/>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bde2da-2965-4cee-be81-6a92d3da2b69">
      <Terms xmlns="http://schemas.microsoft.com/office/infopath/2007/PartnerControls"/>
    </lcf76f155ced4ddcb4097134ff3c332f>
    <TaxCatchAll xmlns="63d6ba08-022e-4906-a81c-47f1127e87c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D092C8BE557C4AA55B2CA0976E572D" ma:contentTypeVersion="17" ma:contentTypeDescription="Create a new document." ma:contentTypeScope="" ma:versionID="459a63b0b68fce080e23f9f7a48a4291">
  <xsd:schema xmlns:xsd="http://www.w3.org/2001/XMLSchema" xmlns:xs="http://www.w3.org/2001/XMLSchema" xmlns:p="http://schemas.microsoft.com/office/2006/metadata/properties" xmlns:ns2="e2bde2da-2965-4cee-be81-6a92d3da2b69" xmlns:ns3="63d6ba08-022e-4906-a81c-47f1127e87c7" targetNamespace="http://schemas.microsoft.com/office/2006/metadata/properties" ma:root="true" ma:fieldsID="019c67283d776b2628e405a64ecc68c6" ns2:_="" ns3:_="">
    <xsd:import namespace="e2bde2da-2965-4cee-be81-6a92d3da2b69"/>
    <xsd:import namespace="63d6ba08-022e-4906-a81c-47f1127e87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bde2da-2965-4cee-be81-6a92d3da2b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91ce173-3ca4-4551-b46e-36cb18ea345f"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d6ba08-022e-4906-a81c-47f1127e87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6a75a00-cd1b-485f-bddd-5af8ba77ca9b}" ma:internalName="TaxCatchAll" ma:showField="CatchAllData" ma:web="63d6ba08-022e-4906-a81c-47f1127e87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DEF6E4-8049-4E38-8823-D6A619F8AE31}">
  <ds:schemaRefs>
    <ds:schemaRef ds:uri="http://schemas.microsoft.com/sharepoint/v3/contenttype/forms"/>
  </ds:schemaRefs>
</ds:datastoreItem>
</file>

<file path=customXml/itemProps2.xml><?xml version="1.0" encoding="utf-8"?>
<ds:datastoreItem xmlns:ds="http://schemas.openxmlformats.org/officeDocument/2006/customXml" ds:itemID="{58947218-E520-4758-A6DA-74F822C7E3F0}">
  <ds:schemaRef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e2bde2da-2965-4cee-be81-6a92d3da2b69"/>
    <ds:schemaRef ds:uri="http://schemas.openxmlformats.org/package/2006/metadata/core-properties"/>
    <ds:schemaRef ds:uri="63d6ba08-022e-4906-a81c-47f1127e87c7"/>
    <ds:schemaRef ds:uri="http://www.w3.org/XML/1998/namespace"/>
    <ds:schemaRef ds:uri="http://purl.org/dc/terms/"/>
  </ds:schemaRefs>
</ds:datastoreItem>
</file>

<file path=customXml/itemProps3.xml><?xml version="1.0" encoding="utf-8"?>
<ds:datastoreItem xmlns:ds="http://schemas.openxmlformats.org/officeDocument/2006/customXml" ds:itemID="{D2C6F39B-8175-4F32-8D44-C48D96524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bde2da-2965-4cee-be81-6a92d3da2b69"/>
    <ds:schemaRef ds:uri="63d6ba08-022e-4906-a81c-47f1127e87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DORA in control (incl DNB GP)</vt:lpstr>
      <vt:lpstr>Version control &amp; license use</vt:lpstr>
      <vt:lpstr>DORA in Control Circle</vt:lpstr>
      <vt:lpstr>DORA in Control Dashboard</vt:lpstr>
      <vt:lpstr>DNB Maturity Model</vt:lpstr>
      <vt:lpstr>DORA in Control</vt:lpstr>
      <vt:lpstr>DORA in control and DNB 58 GP</vt:lpstr>
      <vt:lpstr>DNB 58 Good Practices (NL)</vt:lpstr>
      <vt:lpstr>DORA L1 Framework Financials</vt:lpstr>
      <vt:lpstr>DORA RTS IM (Major Incidents)</vt:lpstr>
      <vt:lpstr>DORA RTS RM requirements</vt:lpstr>
      <vt:lpstr>DORA RTS RM review template</vt:lpstr>
      <vt:lpstr>DORA RTS TPPM requirements</vt:lpstr>
      <vt:lpstr>DORA RTS SCM requirements</vt:lpstr>
      <vt:lpstr>RTS and ITS MIR requirements</vt:lpstr>
      <vt:lpstr>'DORA in Control'!Print_Area</vt:lpstr>
      <vt:lpstr>'DORA in Control'!Print_Titles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Sandeep Gangaram Panday</cp:lastModifiedBy>
  <cp:revision/>
  <cp:lastPrinted>2024-10-17T14:58:44Z</cp:lastPrinted>
  <dcterms:created xsi:type="dcterms:W3CDTF">2023-09-13T09:30:11Z</dcterms:created>
  <dcterms:modified xsi:type="dcterms:W3CDTF">2024-11-01T17:13:51Z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0x010100F8D092C8BE557C4AA55B2CA0976E572D</vt:lpwstr>
  </property>
  <property fmtid="{D5CDD505-2E9C-101B-9397-08002B2CF9AE}" pid="3" name="MediaServiceImageTags">
    <vt:lpwstr/>
  </property>
</Properties>
</file>